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tabRatio="655" activeTab="0"/>
  </bookViews>
  <sheets>
    <sheet name="시간표" sheetId="1" r:id="rId1"/>
  </sheets>
  <definedNames>
    <definedName name="_xlnm.Print_Area" localSheetId="0">'시간표'!$A$1:$U$1120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<sst xmlns="http://schemas.openxmlformats.org/spreadsheetml/2006/main" count="1212" uniqueCount="260">
  <si>
    <t>구분</t>
  </si>
  <si>
    <t>막차</t>
  </si>
  <si>
    <t>집중</t>
  </si>
  <si>
    <t>시행일</t>
  </si>
  <si>
    <t>~</t>
  </si>
  <si>
    <t>운행사</t>
  </si>
  <si>
    <t>평균간격</t>
  </si>
  <si>
    <t>편도</t>
  </si>
  <si>
    <t>중간</t>
  </si>
  <si>
    <t>105번</t>
  </si>
  <si>
    <t>충대농대</t>
  </si>
  <si>
    <t>비래삼호A</t>
  </si>
  <si>
    <t>삼호A</t>
  </si>
  <si>
    <t>복합TM
5:40</t>
  </si>
  <si>
    <t>막차 충대농대 기점지 미진입</t>
  </si>
  <si>
    <t>10
협진</t>
  </si>
  <si>
    <t>큰마을4
5:40</t>
  </si>
  <si>
    <t>막차 삼호A 종점지 미진입</t>
  </si>
  <si>
    <t>11
협진</t>
  </si>
  <si>
    <t>12
협진</t>
  </si>
  <si>
    <t>13
협진</t>
  </si>
  <si>
    <t>14
협진</t>
  </si>
  <si>
    <t>15
협진</t>
  </si>
  <si>
    <t>16
협진</t>
  </si>
  <si>
    <t>17
협진</t>
  </si>
  <si>
    <t>18
협진</t>
  </si>
  <si>
    <t>19
협진</t>
  </si>
  <si>
    <t>막차 산호A 종점지 미진입</t>
  </si>
  <si>
    <t>평일</t>
  </si>
  <si>
    <t>평균간격
연산</t>
  </si>
  <si>
    <t>협진(☎ 936-7961),계룡(☎ 639-6800)</t>
  </si>
  <si>
    <t>평균간격</t>
  </si>
  <si>
    <t>편도전체</t>
  </si>
  <si>
    <t>대당 왕복횟수</t>
  </si>
  <si>
    <t>1
계룡</t>
  </si>
  <si>
    <t>2
계룡</t>
  </si>
  <si>
    <t>3저상
계룡</t>
  </si>
  <si>
    <t>기점출발</t>
  </si>
  <si>
    <t>종점출발</t>
  </si>
  <si>
    <t>왕복횟수</t>
  </si>
  <si>
    <t>4
계룡</t>
  </si>
  <si>
    <t>5
계룡</t>
  </si>
  <si>
    <t>6저상
계룡</t>
  </si>
  <si>
    <t>7
계룡</t>
  </si>
  <si>
    <t>8
계룡</t>
  </si>
  <si>
    <t>9
협진</t>
  </si>
  <si>
    <t>10저상
협진</t>
  </si>
  <si>
    <t>막차 삼호A 종점지 미진입</t>
  </si>
  <si>
    <t>14저상
협진</t>
  </si>
  <si>
    <t>20저상
계룡</t>
  </si>
  <si>
    <t>21
계룡</t>
  </si>
  <si>
    <t>22
계룡</t>
  </si>
  <si>
    <t>2024.03.26</t>
  </si>
  <si>
    <t>휴일</t>
  </si>
  <si>
    <t>1
협진</t>
  </si>
  <si>
    <t>2
계룡</t>
  </si>
  <si>
    <t>5저상
계룡</t>
  </si>
  <si>
    <t>6
계룡</t>
  </si>
  <si>
    <t>8저상
계룡</t>
  </si>
  <si>
    <t>토요일</t>
  </si>
  <si>
    <t>3
계룡</t>
  </si>
  <si>
    <t>4저상
계룡</t>
  </si>
  <si>
    <t>9
계룡</t>
  </si>
  <si>
    <t>107번</t>
  </si>
  <si>
    <t>대전역</t>
  </si>
  <si>
    <t>~</t>
  </si>
  <si>
    <t>동학사</t>
  </si>
  <si>
    <t>운행사</t>
  </si>
  <si>
    <t xml:space="preserve">대승(☎ 544-0181) </t>
  </si>
  <si>
    <t>간격</t>
  </si>
  <si>
    <t>편도</t>
  </si>
  <si>
    <t>구분</t>
  </si>
  <si>
    <t>대전역</t>
  </si>
  <si>
    <t>동학사</t>
  </si>
  <si>
    <t>편도전체</t>
  </si>
  <si>
    <t>대당 왕복횟수</t>
  </si>
  <si>
    <t>막차 동광장 기점지 미진입</t>
  </si>
  <si>
    <t>갈마4가 05:40</t>
  </si>
  <si>
    <t>오룡역 5:40</t>
  </si>
  <si>
    <t>기점출발</t>
  </si>
  <si>
    <t>종점출발</t>
  </si>
  <si>
    <t>왕복횟수</t>
  </si>
  <si>
    <t>출발</t>
  </si>
  <si>
    <t>시행일</t>
  </si>
  <si>
    <t>2022.01.07</t>
  </si>
  <si>
    <t>휴,토</t>
  </si>
  <si>
    <t>막차 동광장 기점지 미진입</t>
  </si>
  <si>
    <t>108번</t>
  </si>
  <si>
    <t>충대농대</t>
  </si>
  <si>
    <t>낭월차고지</t>
  </si>
  <si>
    <t xml:space="preserve">동인(☎ 285-8100) </t>
  </si>
  <si>
    <t>낭월동</t>
  </si>
  <si>
    <r>
      <rPr>
        <sz val="6"/>
        <rFont val="굴림체"/>
        <family val="3"/>
      </rPr>
      <t>석교지구</t>
    </r>
    <r>
      <rPr>
        <sz val="9"/>
        <rFont val="굴림체"/>
        <family val="3"/>
      </rPr>
      <t xml:space="preserve">
5:35</t>
    </r>
  </si>
  <si>
    <t>2
저상</t>
  </si>
  <si>
    <t>4
저상</t>
  </si>
  <si>
    <t>6
저상</t>
  </si>
  <si>
    <t>8
저상</t>
  </si>
  <si>
    <t>11
저상</t>
  </si>
  <si>
    <t>13
저상</t>
  </si>
  <si>
    <t>15
저상</t>
  </si>
  <si>
    <t>18
저상</t>
  </si>
  <si>
    <r>
      <rPr>
        <sz val="6"/>
        <rFont val="굴림체"/>
        <family val="3"/>
      </rPr>
      <t>석교지구대</t>
    </r>
    <r>
      <rPr>
        <sz val="9"/>
        <rFont val="굴림체"/>
        <family val="3"/>
      </rPr>
      <t xml:space="preserve">
5:35</t>
    </r>
  </si>
  <si>
    <t>5
저상</t>
  </si>
  <si>
    <t>14
저상</t>
  </si>
  <si>
    <t>2022.07.29</t>
  </si>
  <si>
    <t>216번</t>
  </si>
  <si>
    <t>원내차고지</t>
  </si>
  <si>
    <t>시청</t>
  </si>
  <si>
    <t xml:space="preserve">경익(☎ 581-1511) </t>
  </si>
  <si>
    <t>원내동</t>
  </si>
  <si>
    <t>서부서
5:45</t>
  </si>
  <si>
    <t>2022.03.28</t>
  </si>
  <si>
    <t>611번</t>
  </si>
  <si>
    <t>신대차고지</t>
  </si>
  <si>
    <t>세천공원</t>
  </si>
  <si>
    <t>한일(☎ 936-7710)</t>
  </si>
  <si>
    <t>신대동</t>
  </si>
  <si>
    <t>막차 세천공원 종점지 미진입</t>
  </si>
  <si>
    <t>2024.02.29</t>
  </si>
  <si>
    <t>막차 세천공원종점지 미진입</t>
  </si>
  <si>
    <t>10
저상</t>
  </si>
  <si>
    <t>12
저상</t>
  </si>
  <si>
    <t>17
저상</t>
  </si>
  <si>
    <t>2024.04.05</t>
  </si>
  <si>
    <t>서부소방서
5:45</t>
  </si>
  <si>
    <t>703번</t>
  </si>
  <si>
    <t>신탄진</t>
  </si>
  <si>
    <t>~</t>
  </si>
  <si>
    <t>정림동</t>
  </si>
  <si>
    <t>평일</t>
  </si>
  <si>
    <t>평균간격
연산</t>
  </si>
  <si>
    <t>운행사</t>
  </si>
  <si>
    <t>동인(☎ 285-8100),대교(☎ 523-2575)</t>
  </si>
  <si>
    <t>저상 10대 순환</t>
  </si>
  <si>
    <t>평균간격</t>
  </si>
  <si>
    <t>편도</t>
  </si>
  <si>
    <t>구분</t>
  </si>
  <si>
    <t>신탄진</t>
  </si>
  <si>
    <t>정림동</t>
  </si>
  <si>
    <t>1동인</t>
  </si>
  <si>
    <t>시청
5:45</t>
  </si>
  <si>
    <t>2동인</t>
  </si>
  <si>
    <t>변동4
5:45</t>
  </si>
  <si>
    <t>3동인</t>
  </si>
  <si>
    <t>기점출발</t>
  </si>
  <si>
    <t>종점출발</t>
  </si>
  <si>
    <t>왕복횟수</t>
  </si>
  <si>
    <t>4동인</t>
  </si>
  <si>
    <t>5동인</t>
  </si>
  <si>
    <t>6동인</t>
  </si>
  <si>
    <t>7동인</t>
  </si>
  <si>
    <t>8동인</t>
  </si>
  <si>
    <t>9동인</t>
  </si>
  <si>
    <t>10동인</t>
  </si>
  <si>
    <t>11동인</t>
  </si>
  <si>
    <t>12동인</t>
  </si>
  <si>
    <t>13동인</t>
  </si>
  <si>
    <t>14대교</t>
  </si>
  <si>
    <r>
      <rPr>
        <sz val="6"/>
        <rFont val="굴림체"/>
        <family val="3"/>
      </rPr>
      <t>수정타운</t>
    </r>
    <r>
      <rPr>
        <sz val="9"/>
        <rFont val="굴림체"/>
        <family val="3"/>
      </rPr>
      <t xml:space="preserve">
5:45</t>
    </r>
  </si>
  <si>
    <t>15대교</t>
  </si>
  <si>
    <r>
      <rPr>
        <sz val="6"/>
        <rFont val="굴림체"/>
        <family val="3"/>
      </rPr>
      <t>신대주공A</t>
    </r>
    <r>
      <rPr>
        <sz val="9"/>
        <rFont val="굴림체"/>
        <family val="3"/>
      </rPr>
      <t xml:space="preserve">
5:45</t>
    </r>
  </si>
  <si>
    <t>16대교</t>
  </si>
  <si>
    <t>17대교</t>
  </si>
  <si>
    <t>18대교</t>
  </si>
  <si>
    <t>19대교</t>
  </si>
  <si>
    <t>20대교</t>
  </si>
  <si>
    <t>21대교</t>
  </si>
  <si>
    <t>시행일</t>
  </si>
  <si>
    <t>2024.03.26</t>
  </si>
  <si>
    <t>704번</t>
  </si>
  <si>
    <t>원내차고지</t>
  </si>
  <si>
    <t>보훈병원</t>
  </si>
  <si>
    <t>평일</t>
  </si>
  <si>
    <t>평균간격
연산</t>
  </si>
  <si>
    <t xml:space="preserve">경익(☎ 581-1511),동건(☎ 936-3613) </t>
  </si>
  <si>
    <t>평균간격</t>
  </si>
  <si>
    <t>원내동</t>
  </si>
  <si>
    <t>보훈병원</t>
  </si>
  <si>
    <t>경익1</t>
  </si>
  <si>
    <t>충남대
5:40</t>
  </si>
  <si>
    <t>경익2</t>
  </si>
  <si>
    <r>
      <t xml:space="preserve">송강시장
</t>
    </r>
    <r>
      <rPr>
        <sz val="9"/>
        <rFont val="굴림체"/>
        <family val="3"/>
      </rPr>
      <t>5:40</t>
    </r>
  </si>
  <si>
    <t>경익3</t>
  </si>
  <si>
    <t>왕복횟수</t>
  </si>
  <si>
    <t>경익4</t>
  </si>
  <si>
    <t>경익5</t>
  </si>
  <si>
    <t>동건6</t>
  </si>
  <si>
    <t>동건7</t>
  </si>
  <si>
    <t>동건8</t>
  </si>
  <si>
    <t>동건9</t>
  </si>
  <si>
    <t>동건10</t>
  </si>
  <si>
    <t>구암역
5:45</t>
  </si>
  <si>
    <t>막차 원내동 기점지 미진입</t>
  </si>
  <si>
    <t>경익11</t>
  </si>
  <si>
    <t>경익12</t>
  </si>
  <si>
    <t>경익13</t>
  </si>
  <si>
    <t>경익14</t>
  </si>
  <si>
    <t>경익15</t>
  </si>
  <si>
    <t>경익16</t>
  </si>
  <si>
    <t>경익17</t>
  </si>
  <si>
    <t>경익18</t>
  </si>
  <si>
    <t>2024.03.26</t>
  </si>
  <si>
    <t>휴일</t>
  </si>
  <si>
    <t>충남대
5:40</t>
  </si>
  <si>
    <t>동건7</t>
  </si>
  <si>
    <t>경익9</t>
  </si>
  <si>
    <t>경익10</t>
  </si>
  <si>
    <t>토요일</t>
  </si>
  <si>
    <t>경익6</t>
  </si>
  <si>
    <t>동건7</t>
  </si>
  <si>
    <t>2024.04.05</t>
  </si>
  <si>
    <t>유성시외버스터미널
5:45</t>
  </si>
  <si>
    <t>협진(☎ 936-7961),계룡(☎ 639-6800)</t>
  </si>
  <si>
    <t>편도전체</t>
  </si>
  <si>
    <t>대당 왕복횟수</t>
  </si>
  <si>
    <t>1
계룡</t>
  </si>
  <si>
    <t>3저상
계룡</t>
  </si>
  <si>
    <t>기점출발</t>
  </si>
  <si>
    <t>종점출발</t>
  </si>
  <si>
    <t>6저상
계룡</t>
  </si>
  <si>
    <t>9
협진</t>
  </si>
  <si>
    <t>10저상
협진</t>
  </si>
  <si>
    <t>막차 삼호A 종점지 미진입</t>
  </si>
  <si>
    <t>14저상
협진</t>
  </si>
  <si>
    <t>17저상
협진</t>
  </si>
  <si>
    <t>20저상
계룡</t>
  </si>
  <si>
    <t>대당 왕복횟수</t>
  </si>
  <si>
    <t>2
계룡</t>
  </si>
  <si>
    <t>5저상
계룡</t>
  </si>
  <si>
    <t>6
계룡</t>
  </si>
  <si>
    <t>7
협진</t>
  </si>
  <si>
    <t>8
협진</t>
  </si>
  <si>
    <t>9저상
협진</t>
  </si>
  <si>
    <t>12저상
협진</t>
  </si>
  <si>
    <t>8저상
계룡</t>
  </si>
  <si>
    <t>4저상
계룡</t>
  </si>
  <si>
    <t>막차 산호A 종점지 미진입</t>
  </si>
  <si>
    <t>703번</t>
  </si>
  <si>
    <t>신탄진</t>
  </si>
  <si>
    <t>~</t>
  </si>
  <si>
    <t>정림동</t>
  </si>
  <si>
    <t>평일</t>
  </si>
  <si>
    <t>평균간격
연산</t>
  </si>
  <si>
    <t>운행사</t>
  </si>
  <si>
    <t>동인(☎ 285-8100),대교(☎ 523-2575)</t>
  </si>
  <si>
    <t>저상 10대 순환</t>
  </si>
  <si>
    <t>평균간격</t>
  </si>
  <si>
    <t>편도</t>
  </si>
  <si>
    <t>구분</t>
  </si>
  <si>
    <t>시청
5:45</t>
  </si>
  <si>
    <t>변동4
5:45</t>
  </si>
  <si>
    <t>기점출발</t>
  </si>
  <si>
    <t>종점출발</t>
  </si>
  <si>
    <t>왕복횟수</t>
  </si>
  <si>
    <t>13동인</t>
  </si>
  <si>
    <r>
      <rPr>
        <sz val="6"/>
        <rFont val="굴림체"/>
        <family val="3"/>
      </rPr>
      <t>수정타운</t>
    </r>
    <r>
      <rPr>
        <sz val="9"/>
        <rFont val="굴림체"/>
        <family val="3"/>
      </rPr>
      <t xml:space="preserve">
5:45</t>
    </r>
  </si>
  <si>
    <r>
      <rPr>
        <sz val="6"/>
        <rFont val="굴림체"/>
        <family val="3"/>
      </rPr>
      <t>신대주공A</t>
    </r>
    <r>
      <rPr>
        <sz val="9"/>
        <rFont val="굴림체"/>
        <family val="3"/>
      </rPr>
      <t xml:space="preserve">
5:45</t>
    </r>
  </si>
  <si>
    <t>21대교</t>
  </si>
  <si>
    <t>시행일</t>
  </si>
  <si>
    <t>2024.04.05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</si>
</sst>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"/>
    <numFmt numFmtId="181" formatCode="#,##0_);[Red]\(#,##0\)"/>
    <numFmt numFmtId="182" formatCode="#,##0.0_);[Red]\(#,##0.0\)"/>
    <numFmt numFmtId="183" formatCode="#,##0.00_);[Red]\(#,##0.00\)"/>
    <numFmt numFmtId="184" formatCode="_-* #,##0.0_-;\-* #,##0.0_-;_-* &quot;-&quot;_-;_-@_-"/>
    <numFmt numFmtId="185" formatCode="mm&quot;월&quot;\ dd&quot;일&quot;"/>
    <numFmt numFmtId="186" formatCode="h:mm;@"/>
    <numFmt numFmtId="187" formatCode="00&quot;:&quot;00"/>
    <numFmt numFmtId="188" formatCode="0&quot;:&quot;00"/>
    <numFmt numFmtId="189" formatCode="#&quot;:&quot;00"/>
    <numFmt numFmtId="190" formatCode="_-* #,##0.00_-;\-* #,##0.00_-;_-* &quot;-&quot;_-;_-@_-"/>
    <numFmt numFmtId="191" formatCode="_-* #,##0.0_-;\-* #,##0.0_-;_-* &quot;-&quot;?_-;_-@_-"/>
    <numFmt numFmtId="192" formatCode="0.00_ "/>
    <numFmt numFmtId="193" formatCode="hh:mm"/>
    <numFmt numFmtId="194" formatCode="0_);[Red]\(0\)"/>
    <numFmt numFmtId="195" formatCode="0_ "/>
    <numFmt numFmtId="196" formatCode="00"/>
    <numFmt numFmtId="197" formatCode="0.00_);[Red]\(0.00\)"/>
    <numFmt numFmtId="198" formatCode="h:mm\ "/>
    <numFmt numFmtId="199" formatCode="0;[Red]0"/>
    <numFmt numFmtId="200" formatCode="0.00;[Red]0.00"/>
    <numFmt numFmtId="201" formatCode="#,##0.000_);[Red]\(#,##0.000\)"/>
    <numFmt numFmtId="202" formatCode="_-* #,##0.00_-;\-* #,##0.00_-;_-* &quot;-&quot;?_-;_-@_-"/>
    <numFmt numFmtId="203" formatCode="#,##0.00_ "/>
    <numFmt numFmtId="204" formatCode="#,##0.00;[Red]#,##0.00"/>
    <numFmt numFmtId="205" formatCode="[$€-2]\ #,##0.00_);[Red]\([$€-2]\ #,##0.00\)"/>
    <numFmt numFmtId="206" formatCode="0.00;_甄"/>
    <numFmt numFmtId="207" formatCode="hh:mm\ "/>
    <numFmt numFmtId="208" formatCode="[$-412]AM/PM\ h:mm:ss"/>
    <numFmt numFmtId="209" formatCode="@&quot;km&quot;"/>
    <numFmt numFmtId="210" formatCode="[m]"/>
    <numFmt numFmtId="211" formatCode="_-* #,##0.000_-;\-* #,##0.000_-;_-* &quot;-&quot;_-;_-@_-"/>
    <numFmt numFmtId="212" formatCode="_-* #,##0.0000_-;\-* #,##0.0000_-;_-* &quot;-&quot;_-;_-@_-"/>
    <numFmt numFmtId="213" formatCode="h:mm:ss;@"/>
    <numFmt numFmtId="214" formatCode="0.0_);[Red]\(0.0\)"/>
    <numFmt numFmtId="215" formatCode="[$-F400]h:mm:ss\ AM/PM"/>
    <numFmt numFmtId="216" formatCode="[$-412]yyyy&quot;년&quot;\ m&quot;월&quot;\ d&quot;일&quot;\ dddd"/>
  </numFmts>
  <fonts count="65">
    <font>
      <sz val="11"/>
      <name val="돋움"/>
      <family val="3"/>
    </font>
    <font>
      <sz val="10"/>
      <name val="굴림체"/>
      <family val="3"/>
    </font>
    <font>
      <sz val="8"/>
      <name val="돋움"/>
      <family val="3"/>
    </font>
    <font>
      <b/>
      <sz val="20"/>
      <name val="굴림체"/>
      <family val="3"/>
    </font>
    <font>
      <b/>
      <sz val="18"/>
      <name val="굴림체"/>
      <family val="3"/>
    </font>
    <font>
      <sz val="9"/>
      <name val="굴림체"/>
      <family val="3"/>
    </font>
    <font>
      <sz val="12"/>
      <name val="굴림체"/>
      <family val="3"/>
    </font>
    <font>
      <b/>
      <sz val="10"/>
      <name val="굴림체"/>
      <family val="3"/>
    </font>
    <font>
      <u val="single"/>
      <sz val="11"/>
      <color indexed="12"/>
      <name val="돋움"/>
      <family val="3"/>
    </font>
    <font>
      <sz val="11"/>
      <color indexed="8"/>
      <name val="맑은 고딕"/>
      <family val="3"/>
    </font>
    <font>
      <u val="single"/>
      <sz val="11"/>
      <color indexed="3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name val="굴림체"/>
      <family val="3"/>
    </font>
    <font>
      <sz val="6"/>
      <name val="굴림체"/>
      <family val="3"/>
    </font>
    <font>
      <sz val="9"/>
      <color indexed="8"/>
      <name val="굴림체"/>
      <family val="3"/>
    </font>
    <font>
      <sz val="7"/>
      <name val="굴림체"/>
      <family val="3"/>
    </font>
    <font>
      <sz val="9"/>
      <name val="돋움"/>
      <family val="3"/>
    </font>
    <font>
      <sz val="9"/>
      <name val="굴림"/>
      <family val="3"/>
    </font>
    <font>
      <sz val="10"/>
      <name val="맑은 고딕"/>
      <family val="3"/>
    </font>
    <font>
      <sz val="8"/>
      <name val="맑은 고딕"/>
      <family val="3"/>
    </font>
    <font>
      <sz val="8"/>
      <name val="굴림체"/>
      <family val="3"/>
    </font>
    <font>
      <sz val="10"/>
      <color indexed="10"/>
      <name val="굴림체"/>
      <family val="3"/>
    </font>
    <font>
      <sz val="10"/>
      <color indexed="8"/>
      <name val="굴림체"/>
      <family val="3"/>
    </font>
    <font>
      <sz val="10"/>
      <color indexed="13"/>
      <name val="굴림체"/>
      <family val="3"/>
    </font>
    <font>
      <b/>
      <sz val="9"/>
      <color indexed="8"/>
      <name val="굴림체"/>
      <family val="3"/>
    </font>
    <font>
      <sz val="9"/>
      <color indexed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굴림체"/>
      <family val="3"/>
    </font>
    <font>
      <sz val="10"/>
      <color rgb="FFFF0000"/>
      <name val="굴림체"/>
      <family val="3"/>
    </font>
    <font>
      <sz val="10"/>
      <color theme="1"/>
      <name val="굴림체"/>
      <family val="3"/>
    </font>
    <font>
      <sz val="10"/>
      <color rgb="FFFFFF00"/>
      <name val="굴림체"/>
      <family val="3"/>
    </font>
    <font>
      <sz val="9"/>
      <color theme="1"/>
      <name val="굴림체"/>
      <family val="3"/>
    </font>
    <font>
      <b/>
      <sz val="9"/>
      <color theme="1"/>
      <name val="굴림체"/>
      <family val="3"/>
    </font>
    <font>
      <sz val="9"/>
      <color rgb="FFFF0000"/>
      <name val="굴림체"/>
      <family val="3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9" fillId="3" borderId="0" applyNumberFormat="0" applyBorder="0" applyAlignment="0" applyProtection="0"/>
    <xf numFmtId="0" fontId="41" fillId="4" borderId="0" applyNumberFormat="0" applyBorder="0" applyAlignment="0" applyProtection="0"/>
    <xf numFmtId="0" fontId="9" fillId="5" borderId="0" applyNumberFormat="0" applyBorder="0" applyAlignment="0" applyProtection="0"/>
    <xf numFmtId="0" fontId="41" fillId="6" borderId="0" applyNumberFormat="0" applyBorder="0" applyAlignment="0" applyProtection="0"/>
    <xf numFmtId="0" fontId="9" fillId="7" borderId="0" applyNumberFormat="0" applyBorder="0" applyAlignment="0" applyProtection="0"/>
    <xf numFmtId="0" fontId="41" fillId="8" borderId="0" applyNumberFormat="0" applyBorder="0" applyAlignment="0" applyProtection="0"/>
    <xf numFmtId="0" fontId="9" fillId="9" borderId="0" applyNumberFormat="0" applyBorder="0" applyAlignment="0" applyProtection="0"/>
    <xf numFmtId="0" fontId="41" fillId="10" borderId="0" applyNumberFormat="0" applyBorder="0" applyAlignment="0" applyProtection="0"/>
    <xf numFmtId="0" fontId="9" fillId="11" borderId="0" applyNumberFormat="0" applyBorder="0" applyAlignment="0" applyProtection="0"/>
    <xf numFmtId="0" fontId="41" fillId="12" borderId="0" applyNumberFormat="0" applyBorder="0" applyAlignment="0" applyProtection="0"/>
    <xf numFmtId="0" fontId="9" fillId="13" borderId="0" applyNumberFormat="0" applyBorder="0" applyAlignment="0" applyProtection="0"/>
    <xf numFmtId="0" fontId="41" fillId="14" borderId="0" applyNumberFormat="0" applyBorder="0" applyAlignment="0" applyProtection="0"/>
    <xf numFmtId="0" fontId="9" fillId="15" borderId="0" applyNumberFormat="0" applyBorder="0" applyAlignment="0" applyProtection="0"/>
    <xf numFmtId="0" fontId="41" fillId="16" borderId="0" applyNumberFormat="0" applyBorder="0" applyAlignment="0" applyProtection="0"/>
    <xf numFmtId="0" fontId="9" fillId="17" borderId="0" applyNumberFormat="0" applyBorder="0" applyAlignment="0" applyProtection="0"/>
    <xf numFmtId="0" fontId="41" fillId="18" borderId="0" applyNumberFormat="0" applyBorder="0" applyAlignment="0" applyProtection="0"/>
    <xf numFmtId="0" fontId="9" fillId="19" borderId="0" applyNumberFormat="0" applyBorder="0" applyAlignment="0" applyProtection="0"/>
    <xf numFmtId="0" fontId="41" fillId="20" borderId="0" applyNumberFormat="0" applyBorder="0" applyAlignment="0" applyProtection="0"/>
    <xf numFmtId="0" fontId="9" fillId="9" borderId="0" applyNumberFormat="0" applyBorder="0" applyAlignment="0" applyProtection="0"/>
    <xf numFmtId="0" fontId="41" fillId="21" borderId="0" applyNumberFormat="0" applyBorder="0" applyAlignment="0" applyProtection="0"/>
    <xf numFmtId="0" fontId="9" fillId="15" borderId="0" applyNumberFormat="0" applyBorder="0" applyAlignment="0" applyProtection="0"/>
    <xf numFmtId="0" fontId="41" fillId="22" borderId="0" applyNumberFormat="0" applyBorder="0" applyAlignment="0" applyProtection="0"/>
    <xf numFmtId="0" fontId="9" fillId="23" borderId="0" applyNumberFormat="0" applyBorder="0" applyAlignment="0" applyProtection="0"/>
    <xf numFmtId="0" fontId="42" fillId="24" borderId="0" applyNumberFormat="0" applyBorder="0" applyAlignment="0" applyProtection="0"/>
    <xf numFmtId="0" fontId="11" fillId="25" borderId="0" applyNumberFormat="0" applyBorder="0" applyAlignment="0" applyProtection="0"/>
    <xf numFmtId="0" fontId="42" fillId="26" borderId="0" applyNumberFormat="0" applyBorder="0" applyAlignment="0" applyProtection="0"/>
    <xf numFmtId="0" fontId="11" fillId="17" borderId="0" applyNumberFormat="0" applyBorder="0" applyAlignment="0" applyProtection="0"/>
    <xf numFmtId="0" fontId="42" fillId="27" borderId="0" applyNumberFormat="0" applyBorder="0" applyAlignment="0" applyProtection="0"/>
    <xf numFmtId="0" fontId="11" fillId="19" borderId="0" applyNumberFormat="0" applyBorder="0" applyAlignment="0" applyProtection="0"/>
    <xf numFmtId="0" fontId="42" fillId="28" borderId="0" applyNumberFormat="0" applyBorder="0" applyAlignment="0" applyProtection="0"/>
    <xf numFmtId="0" fontId="11" fillId="29" borderId="0" applyNumberFormat="0" applyBorder="0" applyAlignment="0" applyProtection="0"/>
    <xf numFmtId="0" fontId="42" fillId="30" borderId="0" applyNumberFormat="0" applyBorder="0" applyAlignment="0" applyProtection="0"/>
    <xf numFmtId="0" fontId="11" fillId="31" borderId="0" applyNumberFormat="0" applyBorder="0" applyAlignment="0" applyProtection="0"/>
    <xf numFmtId="0" fontId="42" fillId="32" borderId="0" applyNumberFormat="0" applyBorder="0" applyAlignment="0" applyProtection="0"/>
    <xf numFmtId="0" fontId="11" fillId="33" borderId="0" applyNumberFormat="0" applyBorder="0" applyAlignment="0" applyProtection="0"/>
    <xf numFmtId="0" fontId="42" fillId="34" borderId="0" applyNumberFormat="0" applyBorder="0" applyAlignment="0" applyProtection="0"/>
    <xf numFmtId="0" fontId="11" fillId="35" borderId="0" applyNumberFormat="0" applyBorder="0" applyAlignment="0" applyProtection="0"/>
    <xf numFmtId="0" fontId="42" fillId="36" borderId="0" applyNumberFormat="0" applyBorder="0" applyAlignment="0" applyProtection="0"/>
    <xf numFmtId="0" fontId="11" fillId="37" borderId="0" applyNumberFormat="0" applyBorder="0" applyAlignment="0" applyProtection="0"/>
    <xf numFmtId="0" fontId="42" fillId="38" borderId="0" applyNumberFormat="0" applyBorder="0" applyAlignment="0" applyProtection="0"/>
    <xf numFmtId="0" fontId="11" fillId="39" borderId="0" applyNumberFormat="0" applyBorder="0" applyAlignment="0" applyProtection="0"/>
    <xf numFmtId="0" fontId="42" fillId="40" borderId="0" applyNumberFormat="0" applyBorder="0" applyAlignment="0" applyProtection="0"/>
    <xf numFmtId="0" fontId="11" fillId="29" borderId="0" applyNumberFormat="0" applyBorder="0" applyAlignment="0" applyProtection="0"/>
    <xf numFmtId="0" fontId="42" fillId="41" borderId="0" applyNumberFormat="0" applyBorder="0" applyAlignment="0" applyProtection="0"/>
    <xf numFmtId="0" fontId="11" fillId="31" borderId="0" applyNumberFormat="0" applyBorder="0" applyAlignment="0" applyProtection="0"/>
    <xf numFmtId="0" fontId="42" fillId="42" borderId="0" applyNumberFormat="0" applyBorder="0" applyAlignment="0" applyProtection="0"/>
    <xf numFmtId="0" fontId="11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44" borderId="1" applyNumberFormat="0" applyAlignment="0" applyProtection="0"/>
    <xf numFmtId="0" fontId="13" fillId="45" borderId="2" applyNumberFormat="0" applyAlignment="0" applyProtection="0"/>
    <xf numFmtId="0" fontId="45" fillId="46" borderId="0" applyNumberFormat="0" applyBorder="0" applyAlignment="0" applyProtection="0"/>
    <xf numFmtId="0" fontId="14" fillId="5" borderId="0" applyNumberFormat="0" applyBorder="0" applyAlignment="0" applyProtection="0"/>
    <xf numFmtId="0" fontId="0" fillId="47" borderId="3" applyNumberFormat="0" applyFont="0" applyAlignment="0" applyProtection="0"/>
    <xf numFmtId="0" fontId="0" fillId="48" borderId="4" applyNumberFormat="0" applyFont="0" applyAlignment="0" applyProtection="0"/>
    <xf numFmtId="9" fontId="0" fillId="0" borderId="0" applyFont="0" applyFill="0" applyBorder="0" applyAlignment="0" applyProtection="0"/>
    <xf numFmtId="0" fontId="46" fillId="49" borderId="0" applyNumberFormat="0" applyBorder="0" applyAlignment="0" applyProtection="0"/>
    <xf numFmtId="0" fontId="15" fillId="50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51" borderId="5" applyNumberFormat="0" applyAlignment="0" applyProtection="0"/>
    <xf numFmtId="0" fontId="17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18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9" fillId="0" borderId="10" applyNumberFormat="0" applyFill="0" applyAlignment="0" applyProtection="0"/>
    <xf numFmtId="0" fontId="51" fillId="53" borderId="1" applyNumberFormat="0" applyAlignment="0" applyProtection="0"/>
    <xf numFmtId="0" fontId="20" fillId="13" borderId="2" applyNumberFormat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22" fillId="0" borderId="12" applyNumberFormat="0" applyFill="0" applyAlignment="0" applyProtection="0"/>
    <xf numFmtId="0" fontId="54" fillId="0" borderId="13" applyNumberFormat="0" applyFill="0" applyAlignment="0" applyProtection="0"/>
    <xf numFmtId="0" fontId="23" fillId="0" borderId="14" applyNumberFormat="0" applyFill="0" applyAlignment="0" applyProtection="0"/>
    <xf numFmtId="0" fontId="55" fillId="0" borderId="15" applyNumberFormat="0" applyFill="0" applyAlignment="0" applyProtection="0"/>
    <xf numFmtId="0" fontId="24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54" borderId="0" applyNumberFormat="0" applyBorder="0" applyAlignment="0" applyProtection="0"/>
    <xf numFmtId="0" fontId="25" fillId="7" borderId="0" applyNumberFormat="0" applyBorder="0" applyAlignment="0" applyProtection="0"/>
    <xf numFmtId="0" fontId="57" fillId="44" borderId="17" applyNumberFormat="0" applyAlignment="0" applyProtection="0"/>
    <xf numFmtId="0" fontId="26" fillId="4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565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45" borderId="0" xfId="0" applyFont="1" applyFill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20" fontId="5" fillId="0" borderId="21" xfId="0" applyNumberFormat="1" applyFont="1" applyFill="1" applyBorder="1" applyAlignment="1" applyProtection="1">
      <alignment horizontal="center" vertical="center"/>
      <protection locked="0"/>
    </xf>
    <xf numFmtId="2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20" fontId="5" fillId="0" borderId="21" xfId="0" applyNumberFormat="1" applyFont="1" applyFill="1" applyBorder="1" applyAlignment="1">
      <alignment horizontal="center" vertical="center"/>
    </xf>
    <xf numFmtId="0" fontId="5" fillId="45" borderId="0" xfId="0" applyFont="1" applyFill="1" applyAlignment="1" applyProtection="1">
      <alignment horizontal="center" vertical="center"/>
      <protection locked="0"/>
    </xf>
    <xf numFmtId="0" fontId="1" fillId="55" borderId="0" xfId="0" applyFont="1" applyFill="1" applyAlignment="1" applyProtection="1">
      <alignment horizontal="center" vertical="center"/>
      <protection locked="0"/>
    </xf>
    <xf numFmtId="0" fontId="5" fillId="55" borderId="21" xfId="0" applyFont="1" applyFill="1" applyBorder="1" applyAlignment="1" applyProtection="1">
      <alignment horizontal="center" vertical="center"/>
      <protection locked="0"/>
    </xf>
    <xf numFmtId="20" fontId="5" fillId="55" borderId="21" xfId="0" applyNumberFormat="1" applyFont="1" applyFill="1" applyBorder="1" applyAlignment="1" applyProtection="1">
      <alignment horizontal="center" vertical="center"/>
      <protection locked="0"/>
    </xf>
    <xf numFmtId="20" fontId="5" fillId="56" borderId="21" xfId="0" applyNumberFormat="1" applyFont="1" applyFill="1" applyBorder="1" applyAlignment="1">
      <alignment horizontal="center" vertical="center"/>
    </xf>
    <xf numFmtId="2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57" borderId="19" xfId="0" applyFont="1" applyFill="1" applyBorder="1" applyAlignment="1" applyProtection="1">
      <alignment horizontal="center" vertical="center" shrinkToFit="1"/>
      <protection locked="0"/>
    </xf>
    <xf numFmtId="213" fontId="1" fillId="57" borderId="0" xfId="0" applyNumberFormat="1" applyFont="1" applyFill="1" applyAlignment="1" applyProtection="1">
      <alignment horizontal="center" vertical="center"/>
      <protection locked="0"/>
    </xf>
    <xf numFmtId="0" fontId="7" fillId="57" borderId="20" xfId="0" applyFont="1" applyFill="1" applyBorder="1" applyAlignment="1" applyProtection="1">
      <alignment horizontal="center" vertical="center" shrinkToFit="1"/>
      <protection locked="0"/>
    </xf>
    <xf numFmtId="0" fontId="5" fillId="57" borderId="21" xfId="0" applyFont="1" applyFill="1" applyBorder="1" applyAlignment="1" applyProtection="1">
      <alignment horizontal="center" vertical="center"/>
      <protection locked="0"/>
    </xf>
    <xf numFmtId="0" fontId="5" fillId="57" borderId="24" xfId="0" applyFont="1" applyFill="1" applyBorder="1" applyAlignment="1" applyProtection="1">
      <alignment horizontal="center" vertical="center"/>
      <protection locked="0"/>
    </xf>
    <xf numFmtId="20" fontId="1" fillId="57" borderId="21" xfId="0" applyNumberFormat="1" applyFont="1" applyFill="1" applyBorder="1" applyAlignment="1" applyProtection="1">
      <alignment horizontal="center" vertical="center"/>
      <protection locked="0"/>
    </xf>
    <xf numFmtId="20" fontId="5" fillId="57" borderId="25" xfId="0" applyNumberFormat="1" applyFont="1" applyFill="1" applyBorder="1" applyAlignment="1" applyProtection="1">
      <alignment horizontal="center" vertical="center"/>
      <protection locked="0"/>
    </xf>
    <xf numFmtId="20" fontId="5" fillId="57" borderId="21" xfId="0" applyNumberFormat="1" applyFont="1" applyFill="1" applyBorder="1" applyAlignment="1" applyProtection="1">
      <alignment horizontal="center" vertical="center"/>
      <protection locked="0"/>
    </xf>
    <xf numFmtId="181" fontId="5" fillId="57" borderId="21" xfId="0" applyNumberFormat="1" applyFont="1" applyFill="1" applyBorder="1" applyAlignment="1" applyProtection="1">
      <alignment horizontal="center" vertical="center"/>
      <protection locked="0"/>
    </xf>
    <xf numFmtId="194" fontId="5" fillId="57" borderId="21" xfId="0" applyNumberFormat="1" applyFont="1" applyFill="1" applyBorder="1" applyAlignment="1" applyProtection="1">
      <alignment horizontal="center" vertical="center"/>
      <protection locked="0"/>
    </xf>
    <xf numFmtId="20" fontId="5" fillId="57" borderId="24" xfId="0" applyNumberFormat="1" applyFont="1" applyFill="1" applyBorder="1" applyAlignment="1" applyProtection="1">
      <alignment horizontal="center" vertical="center"/>
      <protection locked="0"/>
    </xf>
    <xf numFmtId="20" fontId="5" fillId="57" borderId="21" xfId="0" applyNumberFormat="1" applyFont="1" applyFill="1" applyBorder="1" applyAlignment="1">
      <alignment horizontal="center" vertical="center"/>
    </xf>
    <xf numFmtId="20" fontId="5" fillId="57" borderId="23" xfId="0" applyNumberFormat="1" applyFont="1" applyFill="1" applyBorder="1" applyAlignment="1" applyProtection="1">
      <alignment horizontal="center" vertical="center"/>
      <protection locked="0"/>
    </xf>
    <xf numFmtId="20" fontId="5" fillId="57" borderId="26" xfId="0" applyNumberFormat="1" applyFont="1" applyFill="1" applyBorder="1" applyAlignment="1" applyProtection="1">
      <alignment horizontal="center" vertical="center"/>
      <protection locked="0"/>
    </xf>
    <xf numFmtId="0" fontId="5" fillId="57" borderId="27" xfId="0" applyFont="1" applyFill="1" applyBorder="1" applyAlignment="1" applyProtection="1">
      <alignment horizontal="center" vertical="center"/>
      <protection locked="0"/>
    </xf>
    <xf numFmtId="20" fontId="5" fillId="57" borderId="22" xfId="0" applyNumberFormat="1" applyFont="1" applyFill="1" applyBorder="1" applyAlignment="1" applyProtection="1">
      <alignment horizontal="center" vertical="center"/>
      <protection locked="0"/>
    </xf>
    <xf numFmtId="20" fontId="5" fillId="57" borderId="28" xfId="0" applyNumberFormat="1" applyFont="1" applyFill="1" applyBorder="1" applyAlignment="1" applyProtection="1">
      <alignment horizontal="center" vertical="center"/>
      <protection locked="0"/>
    </xf>
    <xf numFmtId="20" fontId="5" fillId="55" borderId="24" xfId="0" applyNumberFormat="1" applyFont="1" applyFill="1" applyBorder="1" applyAlignment="1" applyProtection="1">
      <alignment horizontal="center" vertical="center"/>
      <protection locked="0"/>
    </xf>
    <xf numFmtId="20" fontId="5" fillId="55" borderId="21" xfId="0" applyNumberFormat="1" applyFont="1" applyFill="1" applyBorder="1" applyAlignment="1">
      <alignment horizontal="center" vertical="center"/>
    </xf>
    <xf numFmtId="183" fontId="5" fillId="57" borderId="24" xfId="0" applyNumberFormat="1" applyFont="1" applyFill="1" applyBorder="1" applyAlignment="1" applyProtection="1">
      <alignment horizontal="center" vertical="center"/>
      <protection locked="0"/>
    </xf>
    <xf numFmtId="0" fontId="1" fillId="57" borderId="0" xfId="0" applyFont="1" applyFill="1" applyAlignment="1" applyProtection="1">
      <alignment horizontal="center" vertical="center" wrapText="1"/>
      <protection locked="0"/>
    </xf>
    <xf numFmtId="213" fontId="5" fillId="57" borderId="0" xfId="0" applyNumberFormat="1" applyFont="1" applyFill="1" applyAlignment="1" applyProtection="1">
      <alignment horizontal="center" vertical="center"/>
      <protection locked="0"/>
    </xf>
    <xf numFmtId="20" fontId="5" fillId="57" borderId="21" xfId="0" applyNumberFormat="1" applyFont="1" applyFill="1" applyBorder="1" applyAlignment="1">
      <alignment horizontal="center" vertical="center" wrapText="1"/>
    </xf>
    <xf numFmtId="20" fontId="5" fillId="55" borderId="21" xfId="0" applyNumberFormat="1" applyFont="1" applyFill="1" applyBorder="1" applyAlignment="1">
      <alignment horizontal="center" vertical="center" wrapText="1"/>
    </xf>
    <xf numFmtId="0" fontId="5" fillId="55" borderId="24" xfId="0" applyFont="1" applyFill="1" applyBorder="1" applyAlignment="1" applyProtection="1">
      <alignment horizontal="center" vertical="center"/>
      <protection locked="0"/>
    </xf>
    <xf numFmtId="20" fontId="1" fillId="56" borderId="21" xfId="0" applyNumberFormat="1" applyFont="1" applyFill="1" applyBorder="1" applyAlignment="1" applyProtection="1">
      <alignment horizontal="center" vertical="center"/>
      <protection locked="0"/>
    </xf>
    <xf numFmtId="20" fontId="5" fillId="56" borderId="25" xfId="0" applyNumberFormat="1" applyFont="1" applyFill="1" applyBorder="1" applyAlignment="1" applyProtection="1">
      <alignment horizontal="center" vertical="center"/>
      <protection locked="0"/>
    </xf>
    <xf numFmtId="20" fontId="27" fillId="58" borderId="21" xfId="0" applyNumberFormat="1" applyFont="1" applyFill="1" applyBorder="1" applyAlignment="1">
      <alignment horizontal="center" vertical="center"/>
    </xf>
    <xf numFmtId="20" fontId="5" fillId="55" borderId="23" xfId="0" applyNumberFormat="1" applyFont="1" applyFill="1" applyBorder="1" applyAlignment="1" applyProtection="1">
      <alignment horizontal="center" vertical="center"/>
      <protection locked="0"/>
    </xf>
    <xf numFmtId="20" fontId="5" fillId="55" borderId="26" xfId="0" applyNumberFormat="1" applyFont="1" applyFill="1" applyBorder="1" applyAlignment="1" applyProtection="1">
      <alignment horizontal="center" vertical="center"/>
      <protection locked="0"/>
    </xf>
    <xf numFmtId="20" fontId="5" fillId="55" borderId="22" xfId="0" applyNumberFormat="1" applyFont="1" applyFill="1" applyBorder="1" applyAlignment="1" applyProtection="1">
      <alignment horizontal="center" vertical="center"/>
      <protection locked="0"/>
    </xf>
    <xf numFmtId="20" fontId="5" fillId="55" borderId="28" xfId="0" applyNumberFormat="1" applyFont="1" applyFill="1" applyBorder="1" applyAlignment="1" applyProtection="1">
      <alignment horizontal="center" vertical="center"/>
      <protection locked="0"/>
    </xf>
    <xf numFmtId="20" fontId="1" fillId="57" borderId="0" xfId="0" applyNumberFormat="1" applyFont="1" applyFill="1" applyAlignment="1" applyProtection="1">
      <alignment horizontal="center" vertical="center"/>
      <protection locked="0"/>
    </xf>
    <xf numFmtId="20" fontId="27" fillId="57" borderId="2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20" fontId="1" fillId="55" borderId="21" xfId="0" applyNumberFormat="1" applyFont="1" applyFill="1" applyBorder="1" applyAlignment="1" applyProtection="1">
      <alignment horizontal="center" vertical="center"/>
      <protection locked="0"/>
    </xf>
    <xf numFmtId="20" fontId="5" fillId="55" borderId="25" xfId="0" applyNumberFormat="1" applyFont="1" applyFill="1" applyBorder="1" applyAlignment="1" applyProtection="1">
      <alignment horizontal="center" vertical="center"/>
      <protection locked="0"/>
    </xf>
    <xf numFmtId="0" fontId="4" fillId="57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213" fontId="5" fillId="0" borderId="0" xfId="0" applyNumberFormat="1" applyFont="1" applyFill="1" applyAlignment="1" applyProtection="1">
      <alignment horizontal="center" vertical="center"/>
      <protection locked="0"/>
    </xf>
    <xf numFmtId="183" fontId="5" fillId="57" borderId="21" xfId="0" applyNumberFormat="1" applyFont="1" applyFill="1" applyBorder="1" applyAlignment="1" applyProtection="1">
      <alignment horizontal="center" vertical="center"/>
      <protection locked="0"/>
    </xf>
    <xf numFmtId="20" fontId="5" fillId="0" borderId="21" xfId="0" applyNumberFormat="1" applyFont="1" applyFill="1" applyBorder="1" applyAlignment="1">
      <alignment horizontal="center" vertical="center" wrapText="1"/>
    </xf>
    <xf numFmtId="20" fontId="5" fillId="57" borderId="0" xfId="0" applyNumberFormat="1" applyFont="1" applyFill="1" applyAlignment="1" applyProtection="1">
      <alignment horizontal="center" vertical="center"/>
      <protection locked="0"/>
    </xf>
    <xf numFmtId="20" fontId="5" fillId="57" borderId="29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20" fontId="5" fillId="0" borderId="21" xfId="0" applyNumberFormat="1" applyFont="1" applyBorder="1" applyAlignment="1">
      <alignment horizontal="center" vertical="center"/>
    </xf>
    <xf numFmtId="20" fontId="5" fillId="0" borderId="21" xfId="0" applyNumberFormat="1" applyFont="1" applyBorder="1" applyAlignment="1" applyProtection="1">
      <alignment horizontal="center" vertical="center"/>
      <protection locked="0"/>
    </xf>
    <xf numFmtId="0" fontId="5" fillId="55" borderId="0" xfId="0" applyFont="1" applyFill="1" applyAlignment="1" applyProtection="1">
      <alignment horizontal="center" vertical="center"/>
      <protection locked="0"/>
    </xf>
    <xf numFmtId="0" fontId="5" fillId="57" borderId="0" xfId="0" applyFont="1" applyFill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57" borderId="30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181" fontId="5" fillId="57" borderId="25" xfId="0" applyNumberFormat="1" applyFont="1" applyFill="1" applyBorder="1" applyAlignment="1" applyProtection="1">
      <alignment horizontal="center" vertical="center"/>
      <protection locked="0"/>
    </xf>
    <xf numFmtId="194" fontId="5" fillId="57" borderId="25" xfId="0" applyNumberFormat="1" applyFont="1" applyFill="1" applyBorder="1" applyAlignment="1" applyProtection="1">
      <alignment horizontal="center" vertical="center"/>
      <protection locked="0"/>
    </xf>
    <xf numFmtId="0" fontId="1" fillId="57" borderId="0" xfId="0" applyFont="1" applyFill="1" applyAlignment="1" applyProtection="1">
      <alignment horizontal="left" vertical="center"/>
      <protection locked="0"/>
    </xf>
    <xf numFmtId="0" fontId="1" fillId="55" borderId="0" xfId="0" applyFont="1" applyFill="1" applyBorder="1" applyAlignment="1" applyProtection="1">
      <alignment horizontal="center" vertical="center"/>
      <protection locked="0"/>
    </xf>
    <xf numFmtId="20" fontId="28" fillId="55" borderId="21" xfId="0" applyNumberFormat="1" applyFont="1" applyFill="1" applyBorder="1" applyAlignment="1">
      <alignment horizontal="center" vertical="center" wrapText="1"/>
    </xf>
    <xf numFmtId="20" fontId="28" fillId="57" borderId="21" xfId="0" applyNumberFormat="1" applyFont="1" applyFill="1" applyBorder="1" applyAlignment="1">
      <alignment horizontal="center" vertical="center" wrapText="1"/>
    </xf>
    <xf numFmtId="181" fontId="5" fillId="55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2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57" borderId="0" xfId="0" applyFont="1" applyFill="1" applyAlignment="1" applyProtection="1">
      <alignment horizontal="center" vertical="center"/>
      <protection locked="0"/>
    </xf>
    <xf numFmtId="186" fontId="5" fillId="57" borderId="21" xfId="0" applyNumberFormat="1" applyFont="1" applyFill="1" applyBorder="1" applyAlignment="1">
      <alignment horizontal="center" vertical="center" wrapText="1"/>
    </xf>
    <xf numFmtId="186" fontId="5" fillId="57" borderId="25" xfId="0" applyNumberFormat="1" applyFont="1" applyFill="1" applyBorder="1" applyAlignment="1">
      <alignment horizontal="center" vertical="center" wrapText="1"/>
    </xf>
    <xf numFmtId="186" fontId="5" fillId="57" borderId="31" xfId="0" applyNumberFormat="1" applyFont="1" applyFill="1" applyBorder="1" applyAlignment="1">
      <alignment horizontal="center" vertical="center" wrapText="1"/>
    </xf>
    <xf numFmtId="20" fontId="5" fillId="57" borderId="21" xfId="117" applyNumberFormat="1" applyFont="1" applyFill="1" applyBorder="1" applyAlignment="1">
      <alignment horizontal="center" vertical="center"/>
      <protection/>
    </xf>
    <xf numFmtId="186" fontId="5" fillId="57" borderId="0" xfId="0" applyNumberFormat="1" applyFont="1" applyFill="1" applyAlignment="1" applyProtection="1">
      <alignment horizontal="center" vertical="center"/>
      <protection locked="0"/>
    </xf>
    <xf numFmtId="20" fontId="5" fillId="57" borderId="21" xfId="117" applyNumberFormat="1" applyFont="1" applyFill="1" applyBorder="1" applyAlignment="1">
      <alignment horizontal="center" vertical="center" shrinkToFit="1"/>
      <protection/>
    </xf>
    <xf numFmtId="0" fontId="5" fillId="57" borderId="30" xfId="120" applyFont="1" applyFill="1" applyBorder="1" applyAlignment="1" applyProtection="1">
      <alignment horizontal="center" vertical="center"/>
      <protection locked="0"/>
    </xf>
    <xf numFmtId="0" fontId="5" fillId="57" borderId="27" xfId="0" applyFont="1" applyFill="1" applyBorder="1" applyAlignment="1" applyProtection="1">
      <alignment horizontal="center" vertical="center" wrapText="1"/>
      <protection locked="0"/>
    </xf>
    <xf numFmtId="20" fontId="5" fillId="55" borderId="21" xfId="117" applyNumberFormat="1" applyFont="1" applyFill="1" applyBorder="1" applyAlignment="1">
      <alignment horizontal="center" vertical="center" shrinkToFit="1"/>
      <protection/>
    </xf>
    <xf numFmtId="0" fontId="5" fillId="56" borderId="30" xfId="12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213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213" fontId="5" fillId="0" borderId="0" xfId="0" applyNumberFormat="1" applyFont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20" fontId="5" fillId="0" borderId="21" xfId="0" applyNumberFormat="1" applyFont="1" applyBorder="1" applyAlignment="1">
      <alignment horizontal="center" vertical="center" wrapText="1"/>
    </xf>
    <xf numFmtId="194" fontId="5" fillId="0" borderId="21" xfId="0" applyNumberFormat="1" applyFont="1" applyBorder="1" applyAlignment="1" applyProtection="1">
      <alignment horizontal="center" vertical="center"/>
      <protection locked="0"/>
    </xf>
    <xf numFmtId="0" fontId="1" fillId="55" borderId="0" xfId="0" applyFont="1" applyFill="1" applyAlignment="1" applyProtection="1">
      <alignment horizontal="center" vertical="center"/>
      <protection locked="0"/>
    </xf>
    <xf numFmtId="0" fontId="5" fillId="55" borderId="30" xfId="0" applyFont="1" applyFill="1" applyBorder="1" applyAlignment="1" applyProtection="1">
      <alignment horizontal="center" vertical="center"/>
      <protection locked="0"/>
    </xf>
    <xf numFmtId="20" fontId="5" fillId="56" borderId="29" xfId="0" applyNumberFormat="1" applyFont="1" applyFill="1" applyBorder="1" applyAlignment="1">
      <alignment horizontal="center" vertical="center"/>
    </xf>
    <xf numFmtId="20" fontId="5" fillId="0" borderId="25" xfId="0" applyNumberFormat="1" applyFont="1" applyBorder="1" applyAlignment="1">
      <alignment horizontal="center" vertical="center"/>
    </xf>
    <xf numFmtId="20" fontId="5" fillId="0" borderId="31" xfId="0" applyNumberFormat="1" applyFont="1" applyBorder="1" applyAlignment="1">
      <alignment horizontal="center" vertical="center"/>
    </xf>
    <xf numFmtId="20" fontId="5" fillId="0" borderId="32" xfId="0" applyNumberFormat="1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 vertical="center"/>
    </xf>
    <xf numFmtId="20" fontId="5" fillId="57" borderId="25" xfId="0" applyNumberFormat="1" applyFont="1" applyFill="1" applyBorder="1" applyAlignment="1">
      <alignment horizontal="center" vertical="center"/>
    </xf>
    <xf numFmtId="38" fontId="5" fillId="57" borderId="21" xfId="0" applyNumberFormat="1" applyFont="1" applyFill="1" applyBorder="1" applyAlignment="1" applyProtection="1">
      <alignment horizontal="center" vertical="center"/>
      <protection locked="0"/>
    </xf>
    <xf numFmtId="20" fontId="5" fillId="57" borderId="31" xfId="0" applyNumberFormat="1" applyFont="1" applyFill="1" applyBorder="1" applyAlignment="1">
      <alignment horizontal="center" vertical="center"/>
    </xf>
    <xf numFmtId="20" fontId="5" fillId="57" borderId="32" xfId="0" applyNumberFormat="1" applyFont="1" applyFill="1" applyBorder="1" applyAlignment="1">
      <alignment horizontal="center" vertical="center"/>
    </xf>
    <xf numFmtId="186" fontId="1" fillId="57" borderId="0" xfId="0" applyNumberFormat="1" applyFont="1" applyFill="1" applyAlignment="1" applyProtection="1">
      <alignment horizontal="center" vertical="center"/>
      <protection locked="0"/>
    </xf>
    <xf numFmtId="186" fontId="5" fillId="55" borderId="21" xfId="0" applyNumberFormat="1" applyFont="1" applyFill="1" applyBorder="1" applyAlignment="1">
      <alignment horizontal="center" vertical="center"/>
    </xf>
    <xf numFmtId="186" fontId="5" fillId="57" borderId="21" xfId="0" applyNumberFormat="1" applyFont="1" applyFill="1" applyBorder="1" applyAlignment="1">
      <alignment horizontal="center" vertical="center"/>
    </xf>
    <xf numFmtId="186" fontId="5" fillId="0" borderId="21" xfId="0" applyNumberFormat="1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center" vertical="center" wrapText="1"/>
    </xf>
    <xf numFmtId="0" fontId="1" fillId="57" borderId="0" xfId="0" applyFont="1" applyFill="1" applyAlignment="1" applyProtection="1">
      <alignment vertical="center"/>
      <protection locked="0"/>
    </xf>
    <xf numFmtId="20" fontId="5" fillId="57" borderId="21" xfId="189" applyNumberFormat="1" applyFont="1" applyFill="1" applyBorder="1" applyAlignment="1">
      <alignment horizontal="center" vertical="center" wrapText="1"/>
      <protection/>
    </xf>
    <xf numFmtId="40" fontId="5" fillId="57" borderId="21" xfId="0" applyNumberFormat="1" applyFont="1" applyFill="1" applyBorder="1" applyAlignment="1" applyProtection="1">
      <alignment horizontal="center" vertical="center"/>
      <protection locked="0"/>
    </xf>
    <xf numFmtId="186" fontId="5" fillId="57" borderId="31" xfId="0" applyNumberFormat="1" applyFont="1" applyFill="1" applyBorder="1" applyAlignment="1">
      <alignment horizontal="center" vertical="center"/>
    </xf>
    <xf numFmtId="20" fontId="5" fillId="57" borderId="21" xfId="123" applyNumberFormat="1" applyFont="1" applyFill="1" applyBorder="1" applyAlignment="1">
      <alignment horizontal="center" vertical="center"/>
      <protection/>
    </xf>
    <xf numFmtId="20" fontId="5" fillId="57" borderId="25" xfId="123" applyNumberFormat="1" applyFont="1" applyFill="1" applyBorder="1" applyAlignment="1" applyProtection="1">
      <alignment horizontal="center" vertical="center"/>
      <protection locked="0"/>
    </xf>
    <xf numFmtId="186" fontId="5" fillId="57" borderId="21" xfId="136" applyNumberFormat="1" applyFont="1" applyFill="1" applyBorder="1" applyAlignment="1">
      <alignment horizontal="center" vertical="center" wrapText="1"/>
      <protection/>
    </xf>
    <xf numFmtId="186" fontId="27" fillId="59" borderId="21" xfId="0" applyNumberFormat="1" applyFont="1" applyFill="1" applyBorder="1" applyAlignment="1">
      <alignment horizontal="center" vertical="center" wrapText="1"/>
    </xf>
    <xf numFmtId="186" fontId="32" fillId="57" borderId="21" xfId="136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/>
      <protection locked="0"/>
    </xf>
    <xf numFmtId="20" fontId="5" fillId="55" borderId="24" xfId="0" applyNumberFormat="1" applyFont="1" applyFill="1" applyBorder="1" applyAlignment="1">
      <alignment horizontal="center" vertical="center"/>
    </xf>
    <xf numFmtId="20" fontId="5" fillId="57" borderId="24" xfId="0" applyNumberFormat="1" applyFont="1" applyFill="1" applyBorder="1" applyAlignment="1">
      <alignment horizontal="center" vertical="center"/>
    </xf>
    <xf numFmtId="0" fontId="5" fillId="55" borderId="27" xfId="0" applyFont="1" applyFill="1" applyBorder="1" applyAlignment="1" applyProtection="1">
      <alignment horizontal="center" vertical="center"/>
      <protection locked="0"/>
    </xf>
    <xf numFmtId="0" fontId="1" fillId="57" borderId="0" xfId="0" applyFont="1" applyFill="1" applyAlignment="1" applyProtection="1">
      <alignment horizontal="center" vertical="center"/>
      <protection locked="0"/>
    </xf>
    <xf numFmtId="0" fontId="1" fillId="57" borderId="0" xfId="0" applyFont="1" applyFill="1" applyBorder="1" applyAlignment="1" applyProtection="1">
      <alignment horizontal="center" vertical="center"/>
      <protection locked="0"/>
    </xf>
    <xf numFmtId="0" fontId="5" fillId="57" borderId="33" xfId="0" applyFont="1" applyFill="1" applyBorder="1" applyAlignment="1" applyProtection="1">
      <alignment horizontal="center" vertical="center"/>
      <protection locked="0"/>
    </xf>
    <xf numFmtId="0" fontId="5" fillId="57" borderId="30" xfId="0" applyFont="1" applyFill="1" applyBorder="1" applyAlignment="1" applyProtection="1">
      <alignment horizontal="center" vertical="center"/>
      <protection locked="0"/>
    </xf>
    <xf numFmtId="0" fontId="1" fillId="57" borderId="0" xfId="0" applyFont="1" applyFill="1" applyAlignment="1" applyProtection="1">
      <alignment horizontal="center" vertical="center"/>
      <protection locked="0"/>
    </xf>
    <xf numFmtId="0" fontId="5" fillId="57" borderId="30" xfId="0" applyFont="1" applyFill="1" applyBorder="1" applyAlignment="1" applyProtection="1">
      <alignment horizontal="center" vertical="center"/>
      <protection locked="0"/>
    </xf>
    <xf numFmtId="0" fontId="1" fillId="57" borderId="0" xfId="0" applyFont="1" applyFill="1" applyBorder="1" applyAlignment="1" applyProtection="1">
      <alignment horizontal="center" vertical="center"/>
      <protection locked="0"/>
    </xf>
    <xf numFmtId="181" fontId="5" fillId="0" borderId="21" xfId="0" applyNumberFormat="1" applyFont="1" applyBorder="1" applyAlignment="1" applyProtection="1">
      <alignment horizontal="center" vertical="center"/>
      <protection locked="0"/>
    </xf>
    <xf numFmtId="183" fontId="5" fillId="0" borderId="21" xfId="0" applyNumberFormat="1" applyFont="1" applyBorder="1" applyAlignment="1" applyProtection="1">
      <alignment horizontal="center" vertical="center"/>
      <protection locked="0"/>
    </xf>
    <xf numFmtId="0" fontId="5" fillId="57" borderId="34" xfId="0" applyFont="1" applyFill="1" applyBorder="1" applyAlignment="1" applyProtection="1">
      <alignment horizontal="center" vertical="center" wrapText="1"/>
      <protection locked="0"/>
    </xf>
    <xf numFmtId="186" fontId="58" fillId="57" borderId="25" xfId="0" applyNumberFormat="1" applyFont="1" applyFill="1" applyBorder="1" applyAlignment="1">
      <alignment horizontal="center" vertical="center" wrapText="1"/>
    </xf>
    <xf numFmtId="20" fontId="5" fillId="59" borderId="25" xfId="0" applyNumberFormat="1" applyFont="1" applyFill="1" applyBorder="1" applyAlignment="1">
      <alignment horizontal="center" vertical="center"/>
    </xf>
    <xf numFmtId="20" fontId="5" fillId="57" borderId="31" xfId="0" applyNumberFormat="1" applyFont="1" applyFill="1" applyBorder="1" applyAlignment="1">
      <alignment horizontal="center" vertical="center" wrapText="1"/>
    </xf>
    <xf numFmtId="20" fontId="5" fillId="59" borderId="31" xfId="0" applyNumberFormat="1" applyFont="1" applyFill="1" applyBorder="1" applyAlignment="1">
      <alignment horizontal="center" vertical="center"/>
    </xf>
    <xf numFmtId="20" fontId="30" fillId="57" borderId="21" xfId="117" applyNumberFormat="1" applyFont="1" applyFill="1" applyBorder="1" applyAlignment="1">
      <alignment horizontal="center" vertical="center"/>
      <protection/>
    </xf>
    <xf numFmtId="186" fontId="29" fillId="57" borderId="21" xfId="136" applyNumberFormat="1" applyFont="1" applyFill="1" applyBorder="1" applyAlignment="1">
      <alignment horizontal="center" vertical="center" wrapText="1"/>
      <protection/>
    </xf>
    <xf numFmtId="0" fontId="5" fillId="57" borderId="30" xfId="189" applyFont="1" applyFill="1" applyBorder="1" applyAlignment="1" applyProtection="1">
      <alignment horizontal="center" vertical="center"/>
      <protection locked="0"/>
    </xf>
    <xf numFmtId="20" fontId="33" fillId="57" borderId="21" xfId="189" applyNumberFormat="1" applyFont="1" applyFill="1" applyBorder="1" applyAlignment="1">
      <alignment horizontal="center" vertical="center"/>
      <protection/>
    </xf>
    <xf numFmtId="213" fontId="59" fillId="57" borderId="0" xfId="0" applyNumberFormat="1" applyFont="1" applyFill="1" applyAlignment="1" applyProtection="1">
      <alignment horizontal="center" vertical="center"/>
      <protection locked="0"/>
    </xf>
    <xf numFmtId="0" fontId="5" fillId="57" borderId="0" xfId="0" applyFont="1" applyFill="1" applyAlignment="1">
      <alignment vertical="center"/>
    </xf>
    <xf numFmtId="213" fontId="1" fillId="55" borderId="0" xfId="0" applyNumberFormat="1" applyFont="1" applyFill="1" applyAlignment="1" applyProtection="1">
      <alignment horizontal="center" vertical="center"/>
      <protection locked="0"/>
    </xf>
    <xf numFmtId="0" fontId="1" fillId="55" borderId="0" xfId="0" applyFont="1" applyFill="1" applyAlignment="1" applyProtection="1">
      <alignment horizontal="center" vertical="center" wrapText="1"/>
      <protection locked="0"/>
    </xf>
    <xf numFmtId="213" fontId="5" fillId="55" borderId="0" xfId="0" applyNumberFormat="1" applyFont="1" applyFill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1" fillId="55" borderId="0" xfId="0" applyFont="1" applyFill="1" applyAlignment="1" applyProtection="1">
      <alignment horizontal="left" vertical="center"/>
      <protection locked="0"/>
    </xf>
    <xf numFmtId="20" fontId="5" fillId="0" borderId="24" xfId="0" applyNumberFormat="1" applyFont="1" applyFill="1" applyBorder="1" applyAlignment="1" applyProtection="1">
      <alignment horizontal="center" vertical="center"/>
      <protection locked="0"/>
    </xf>
    <xf numFmtId="181" fontId="5" fillId="55" borderId="25" xfId="0" applyNumberFormat="1" applyFont="1" applyFill="1" applyBorder="1" applyAlignment="1" applyProtection="1">
      <alignment horizontal="center" vertical="center"/>
      <protection locked="0"/>
    </xf>
    <xf numFmtId="183" fontId="5" fillId="55" borderId="24" xfId="0" applyNumberFormat="1" applyFont="1" applyFill="1" applyBorder="1" applyAlignment="1" applyProtection="1">
      <alignment horizontal="center" vertical="center"/>
      <protection locked="0"/>
    </xf>
    <xf numFmtId="0" fontId="5" fillId="55" borderId="21" xfId="0" applyFont="1" applyFill="1" applyBorder="1" applyAlignment="1" applyProtection="1">
      <alignment horizontal="center" vertical="center" wrapText="1"/>
      <protection locked="0"/>
    </xf>
    <xf numFmtId="194" fontId="5" fillId="55" borderId="25" xfId="0" applyNumberFormat="1" applyFont="1" applyFill="1" applyBorder="1" applyAlignment="1" applyProtection="1">
      <alignment horizontal="center" vertical="center"/>
      <protection locked="0"/>
    </xf>
    <xf numFmtId="194" fontId="5" fillId="55" borderId="21" xfId="0" applyNumberFormat="1" applyFont="1" applyFill="1" applyBorder="1" applyAlignment="1" applyProtection="1">
      <alignment horizontal="center" vertical="center"/>
      <protection locked="0"/>
    </xf>
    <xf numFmtId="0" fontId="60" fillId="55" borderId="0" xfId="0" applyFont="1" applyFill="1" applyAlignment="1" applyProtection="1">
      <alignment horizontal="center" vertical="center"/>
      <protection locked="0"/>
    </xf>
    <xf numFmtId="20" fontId="60" fillId="55" borderId="0" xfId="0" applyNumberFormat="1" applyFont="1" applyFill="1" applyAlignment="1" applyProtection="1">
      <alignment horizontal="center" vertical="center"/>
      <protection locked="0"/>
    </xf>
    <xf numFmtId="20" fontId="61" fillId="55" borderId="0" xfId="0" applyNumberFormat="1" applyFont="1" applyFill="1" applyAlignment="1" applyProtection="1">
      <alignment horizontal="center" vertical="center"/>
      <protection locked="0"/>
    </xf>
    <xf numFmtId="193" fontId="5" fillId="55" borderId="0" xfId="0" applyNumberFormat="1" applyFont="1" applyFill="1" applyAlignment="1" applyProtection="1">
      <alignment horizontal="center" vertical="center"/>
      <protection locked="0"/>
    </xf>
    <xf numFmtId="0" fontId="59" fillId="55" borderId="0" xfId="0" applyFont="1" applyFill="1" applyAlignment="1" applyProtection="1">
      <alignment horizontal="center" vertical="center"/>
      <protection locked="0"/>
    </xf>
    <xf numFmtId="187" fontId="5" fillId="56" borderId="21" xfId="191" applyNumberFormat="1" applyFont="1" applyFill="1" applyBorder="1" applyAlignment="1">
      <alignment horizontal="center" vertical="center"/>
      <protection/>
    </xf>
    <xf numFmtId="20" fontId="5" fillId="55" borderId="0" xfId="0" applyNumberFormat="1" applyFont="1" applyFill="1" applyBorder="1" applyAlignment="1">
      <alignment horizontal="center" vertical="center"/>
    </xf>
    <xf numFmtId="20" fontId="5" fillId="0" borderId="29" xfId="0" applyNumberFormat="1" applyFont="1" applyFill="1" applyBorder="1" applyAlignment="1">
      <alignment horizontal="center" vertical="center"/>
    </xf>
    <xf numFmtId="20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55" borderId="35" xfId="0" applyFont="1" applyFill="1" applyBorder="1" applyAlignment="1" applyProtection="1">
      <alignment horizontal="center" vertical="center"/>
      <protection locked="0"/>
    </xf>
    <xf numFmtId="20" fontId="5" fillId="0" borderId="26" xfId="0" applyNumberFormat="1" applyFont="1" applyFill="1" applyBorder="1" applyAlignment="1" applyProtection="1">
      <alignment horizontal="center" vertical="center"/>
      <protection locked="0"/>
    </xf>
    <xf numFmtId="20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55" borderId="36" xfId="151" applyFont="1" applyFill="1" applyBorder="1" applyAlignment="1">
      <alignment horizontal="center" vertical="center" wrapText="1"/>
      <protection/>
    </xf>
    <xf numFmtId="20" fontId="5" fillId="55" borderId="36" xfId="151" applyNumberFormat="1" applyFont="1" applyFill="1" applyBorder="1" applyAlignment="1">
      <alignment horizontal="center" vertical="center" wrapText="1"/>
      <protection/>
    </xf>
    <xf numFmtId="0" fontId="28" fillId="55" borderId="21" xfId="0" applyFont="1" applyFill="1" applyBorder="1" applyAlignment="1" applyProtection="1">
      <alignment horizontal="center" vertical="center" wrapText="1"/>
      <protection locked="0"/>
    </xf>
    <xf numFmtId="20" fontId="5" fillId="55" borderId="21" xfId="162" applyNumberFormat="1" applyFont="1" applyFill="1" applyBorder="1" applyAlignment="1" applyProtection="1">
      <alignment horizontal="center" vertical="center"/>
      <protection locked="0"/>
    </xf>
    <xf numFmtId="20" fontId="5" fillId="55" borderId="21" xfId="162" applyNumberFormat="1" applyFont="1" applyFill="1" applyBorder="1" applyAlignment="1" applyProtection="1">
      <alignment horizontal="center" vertical="center" wrapText="1"/>
      <protection locked="0"/>
    </xf>
    <xf numFmtId="0" fontId="31" fillId="0" borderId="21" xfId="162" applyFont="1" applyBorder="1" applyAlignment="1">
      <alignment vertical="center"/>
      <protection/>
    </xf>
    <xf numFmtId="20" fontId="5" fillId="55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57" borderId="21" xfId="0" applyFont="1" applyFill="1" applyBorder="1" applyAlignment="1" applyProtection="1">
      <alignment horizontal="center" vertical="center" wrapText="1"/>
      <protection locked="0"/>
    </xf>
    <xf numFmtId="0" fontId="60" fillId="57" borderId="0" xfId="0" applyFont="1" applyFill="1" applyAlignment="1" applyProtection="1">
      <alignment horizontal="center" vertical="center"/>
      <protection locked="0"/>
    </xf>
    <xf numFmtId="20" fontId="60" fillId="57" borderId="0" xfId="0" applyNumberFormat="1" applyFont="1" applyFill="1" applyAlignment="1" applyProtection="1">
      <alignment horizontal="center" vertical="center"/>
      <protection locked="0"/>
    </xf>
    <xf numFmtId="20" fontId="61" fillId="57" borderId="0" xfId="0" applyNumberFormat="1" applyFont="1" applyFill="1" applyAlignment="1" applyProtection="1">
      <alignment horizontal="center" vertical="center"/>
      <protection locked="0"/>
    </xf>
    <xf numFmtId="193" fontId="5" fillId="57" borderId="0" xfId="0" applyNumberFormat="1" applyFont="1" applyFill="1" applyAlignment="1" applyProtection="1">
      <alignment horizontal="center" vertical="center"/>
      <protection locked="0"/>
    </xf>
    <xf numFmtId="0" fontId="59" fillId="57" borderId="0" xfId="0" applyFont="1" applyFill="1" applyAlignment="1" applyProtection="1">
      <alignment horizontal="center" vertical="center"/>
      <protection locked="0"/>
    </xf>
    <xf numFmtId="187" fontId="5" fillId="57" borderId="21" xfId="191" applyNumberFormat="1" applyFont="1" applyFill="1" applyBorder="1" applyAlignment="1">
      <alignment horizontal="center" vertical="center"/>
      <protection/>
    </xf>
    <xf numFmtId="20" fontId="5" fillId="57" borderId="0" xfId="0" applyNumberFormat="1" applyFont="1" applyFill="1" applyBorder="1" applyAlignment="1">
      <alignment horizontal="center" vertical="center"/>
    </xf>
    <xf numFmtId="20" fontId="5" fillId="57" borderId="29" xfId="0" applyNumberFormat="1" applyFont="1" applyFill="1" applyBorder="1" applyAlignment="1" applyProtection="1">
      <alignment horizontal="center" vertical="center"/>
      <protection locked="0"/>
    </xf>
    <xf numFmtId="0" fontId="5" fillId="57" borderId="35" xfId="0" applyFont="1" applyFill="1" applyBorder="1" applyAlignment="1" applyProtection="1">
      <alignment horizontal="center" vertical="center"/>
      <protection locked="0"/>
    </xf>
    <xf numFmtId="0" fontId="5" fillId="57" borderId="36" xfId="151" applyFont="1" applyFill="1" applyBorder="1" applyAlignment="1">
      <alignment horizontal="center" vertical="center" wrapText="1"/>
      <protection/>
    </xf>
    <xf numFmtId="20" fontId="5" fillId="57" borderId="36" xfId="151" applyNumberFormat="1" applyFont="1" applyFill="1" applyBorder="1" applyAlignment="1">
      <alignment horizontal="center" vertical="center" wrapText="1"/>
      <protection/>
    </xf>
    <xf numFmtId="0" fontId="28" fillId="57" borderId="21" xfId="0" applyFont="1" applyFill="1" applyBorder="1" applyAlignment="1" applyProtection="1">
      <alignment horizontal="center" vertical="center" wrapText="1"/>
      <protection locked="0"/>
    </xf>
    <xf numFmtId="20" fontId="5" fillId="57" borderId="21" xfId="162" applyNumberFormat="1" applyFont="1" applyFill="1" applyBorder="1" applyAlignment="1" applyProtection="1">
      <alignment horizontal="center" vertical="center"/>
      <protection locked="0"/>
    </xf>
    <xf numFmtId="20" fontId="5" fillId="57" borderId="21" xfId="162" applyNumberFormat="1" applyFont="1" applyFill="1" applyBorder="1" applyAlignment="1" applyProtection="1">
      <alignment horizontal="center" vertical="center" wrapText="1"/>
      <protection locked="0"/>
    </xf>
    <xf numFmtId="0" fontId="31" fillId="57" borderId="21" xfId="162" applyFont="1" applyFill="1" applyBorder="1" applyAlignment="1">
      <alignment vertical="center"/>
      <protection/>
    </xf>
    <xf numFmtId="20" fontId="5" fillId="57" borderId="21" xfId="0" applyNumberFormat="1" applyFont="1" applyFill="1" applyBorder="1" applyAlignment="1" applyProtection="1">
      <alignment horizontal="center" vertical="center" wrapText="1"/>
      <protection locked="0"/>
    </xf>
    <xf numFmtId="213" fontId="1" fillId="0" borderId="0" xfId="0" applyNumberFormat="1" applyFont="1" applyFill="1" applyAlignment="1" applyProtection="1">
      <alignment horizontal="center" vertical="center"/>
      <protection locked="0"/>
    </xf>
    <xf numFmtId="194" fontId="5" fillId="0" borderId="21" xfId="0" applyNumberFormat="1" applyFont="1" applyFill="1" applyBorder="1" applyAlignment="1" applyProtection="1">
      <alignment horizontal="center" vertical="center"/>
      <protection locked="0"/>
    </xf>
    <xf numFmtId="181" fontId="5" fillId="0" borderId="21" xfId="0" applyNumberFormat="1" applyFont="1" applyFill="1" applyBorder="1" applyAlignment="1" applyProtection="1">
      <alignment horizontal="center" vertical="center"/>
      <protection locked="0"/>
    </xf>
    <xf numFmtId="183" fontId="5" fillId="0" borderId="24" xfId="0" applyNumberFormat="1" applyFont="1" applyFill="1" applyBorder="1" applyAlignment="1" applyProtection="1">
      <alignment horizontal="center" vertical="center"/>
      <protection locked="0"/>
    </xf>
    <xf numFmtId="20" fontId="5" fillId="0" borderId="0" xfId="0" applyNumberFormat="1" applyFont="1" applyFill="1" applyBorder="1" applyAlignment="1">
      <alignment horizontal="center" vertical="center"/>
    </xf>
    <xf numFmtId="20" fontId="1" fillId="0" borderId="0" xfId="0" applyNumberFormat="1" applyFont="1" applyFill="1" applyAlignment="1" applyProtection="1">
      <alignment horizontal="center" vertical="center"/>
      <protection locked="0"/>
    </xf>
    <xf numFmtId="20" fontId="5" fillId="58" borderId="21" xfId="0" applyNumberFormat="1" applyFont="1" applyFill="1" applyBorder="1" applyAlignment="1">
      <alignment horizontal="center" vertical="center"/>
    </xf>
    <xf numFmtId="20" fontId="5" fillId="0" borderId="25" xfId="0" applyNumberFormat="1" applyFont="1" applyFill="1" applyBorder="1" applyAlignment="1">
      <alignment horizontal="center" vertical="center"/>
    </xf>
    <xf numFmtId="183" fontId="5" fillId="0" borderId="21" xfId="0" applyNumberFormat="1" applyFont="1" applyFill="1" applyBorder="1" applyAlignment="1" applyProtection="1">
      <alignment horizontal="center" vertical="center"/>
      <protection locked="0"/>
    </xf>
    <xf numFmtId="186" fontId="27" fillId="58" borderId="21" xfId="0" applyNumberFormat="1" applyFont="1" applyFill="1" applyBorder="1" applyAlignment="1">
      <alignment horizontal="center" vertical="center"/>
    </xf>
    <xf numFmtId="186" fontId="5" fillId="55" borderId="21" xfId="0" applyNumberFormat="1" applyFont="1" applyFill="1" applyBorder="1" applyAlignment="1">
      <alignment horizontal="center" vertical="center" wrapText="1"/>
    </xf>
    <xf numFmtId="186" fontId="27" fillId="55" borderId="21" xfId="0" applyNumberFormat="1" applyFont="1" applyFill="1" applyBorder="1" applyAlignment="1">
      <alignment horizontal="center" vertical="center"/>
    </xf>
    <xf numFmtId="186" fontId="28" fillId="57" borderId="21" xfId="0" applyNumberFormat="1" applyFont="1" applyFill="1" applyBorder="1" applyAlignment="1">
      <alignment horizontal="center" vertical="center" wrapText="1"/>
    </xf>
    <xf numFmtId="186" fontId="27" fillId="57" borderId="21" xfId="0" applyNumberFormat="1" applyFont="1" applyFill="1" applyBorder="1" applyAlignment="1">
      <alignment horizontal="center" vertical="center"/>
    </xf>
    <xf numFmtId="186" fontId="5" fillId="57" borderId="29" xfId="0" applyNumberFormat="1" applyFont="1" applyFill="1" applyBorder="1" applyAlignment="1">
      <alignment horizontal="center" vertical="center"/>
    </xf>
    <xf numFmtId="186" fontId="5" fillId="57" borderId="25" xfId="0" applyNumberFormat="1" applyFont="1" applyFill="1" applyBorder="1" applyAlignment="1">
      <alignment horizontal="center" vertical="center"/>
    </xf>
    <xf numFmtId="0" fontId="5" fillId="0" borderId="30" xfId="120" applyFont="1" applyFill="1" applyBorder="1" applyAlignment="1" applyProtection="1">
      <alignment horizontal="center" vertical="center" wrapText="1"/>
      <protection locked="0"/>
    </xf>
    <xf numFmtId="0" fontId="5" fillId="0" borderId="21" xfId="117" applyFont="1" applyFill="1" applyBorder="1" applyAlignment="1" applyProtection="1">
      <alignment horizontal="center" vertical="center"/>
      <protection locked="0"/>
    </xf>
    <xf numFmtId="20" fontId="5" fillId="0" borderId="21" xfId="117" applyNumberFormat="1" applyFont="1" applyFill="1" applyBorder="1" applyAlignment="1" applyProtection="1">
      <alignment horizontal="center" vertical="center"/>
      <protection locked="0"/>
    </xf>
    <xf numFmtId="20" fontId="5" fillId="0" borderId="21" xfId="145" applyNumberFormat="1" applyFont="1" applyFill="1" applyBorder="1" applyAlignment="1">
      <alignment horizontal="center" vertical="center"/>
      <protection/>
    </xf>
    <xf numFmtId="20" fontId="5" fillId="0" borderId="21" xfId="145" applyNumberFormat="1" applyFont="1" applyFill="1" applyBorder="1" applyAlignment="1">
      <alignment horizontal="center" vertical="center" wrapText="1"/>
      <protection/>
    </xf>
    <xf numFmtId="20" fontId="5" fillId="55" borderId="21" xfId="145" applyNumberFormat="1" applyFont="1" applyFill="1" applyBorder="1" applyAlignment="1">
      <alignment horizontal="center" vertical="center" wrapText="1"/>
      <protection/>
    </xf>
    <xf numFmtId="20" fontId="31" fillId="55" borderId="21" xfId="145" applyNumberFormat="1" applyFont="1" applyFill="1" applyBorder="1" applyAlignment="1">
      <alignment horizontal="center" vertical="center"/>
      <protection/>
    </xf>
    <xf numFmtId="210" fontId="0" fillId="55" borderId="21" xfId="146" applyNumberFormat="1" applyFont="1" applyFill="1" applyBorder="1">
      <alignment vertical="center"/>
      <protection/>
    </xf>
    <xf numFmtId="0" fontId="5" fillId="56" borderId="21" xfId="117" applyFont="1" applyFill="1" applyBorder="1" applyAlignment="1" applyProtection="1">
      <alignment horizontal="center" vertical="center" wrapText="1"/>
      <protection locked="0"/>
    </xf>
    <xf numFmtId="20" fontId="27" fillId="0" borderId="21" xfId="145" applyNumberFormat="1" applyFont="1" applyFill="1" applyBorder="1" applyAlignment="1">
      <alignment horizontal="center" vertical="center" wrapText="1"/>
      <protection/>
    </xf>
    <xf numFmtId="0" fontId="5" fillId="57" borderId="30" xfId="120" applyFont="1" applyFill="1" applyBorder="1" applyAlignment="1" applyProtection="1">
      <alignment horizontal="center" vertical="center" wrapText="1"/>
      <protection locked="0"/>
    </xf>
    <xf numFmtId="0" fontId="5" fillId="57" borderId="21" xfId="117" applyFont="1" applyFill="1" applyBorder="1" applyAlignment="1" applyProtection="1">
      <alignment horizontal="center" vertical="center"/>
      <protection locked="0"/>
    </xf>
    <xf numFmtId="20" fontId="5" fillId="57" borderId="21" xfId="117" applyNumberFormat="1" applyFont="1" applyFill="1" applyBorder="1" applyAlignment="1" applyProtection="1">
      <alignment horizontal="center" vertical="center"/>
      <protection locked="0"/>
    </xf>
    <xf numFmtId="20" fontId="27" fillId="57" borderId="21" xfId="145" applyNumberFormat="1" applyFont="1" applyFill="1" applyBorder="1" applyAlignment="1">
      <alignment horizontal="center" vertical="center"/>
      <protection/>
    </xf>
    <xf numFmtId="20" fontId="5" fillId="57" borderId="21" xfId="145" applyNumberFormat="1" applyFont="1" applyFill="1" applyBorder="1" applyAlignment="1">
      <alignment horizontal="center" vertical="center"/>
      <protection/>
    </xf>
    <xf numFmtId="20" fontId="5" fillId="57" borderId="21" xfId="145" applyNumberFormat="1" applyFont="1" applyFill="1" applyBorder="1" applyAlignment="1">
      <alignment horizontal="center" vertical="center" wrapText="1"/>
      <protection/>
    </xf>
    <xf numFmtId="0" fontId="1" fillId="57" borderId="21" xfId="117" applyFont="1" applyFill="1" applyBorder="1" applyAlignment="1" applyProtection="1">
      <alignment horizontal="center" vertical="center" wrapText="1"/>
      <protection locked="0"/>
    </xf>
    <xf numFmtId="20" fontId="27" fillId="57" borderId="21" xfId="145" applyNumberFormat="1" applyFont="1" applyFill="1" applyBorder="1" applyAlignment="1">
      <alignment horizontal="center" vertical="center" wrapText="1"/>
      <protection/>
    </xf>
    <xf numFmtId="20" fontId="31" fillId="57" borderId="21" xfId="145" applyNumberFormat="1" applyFont="1" applyFill="1" applyBorder="1" applyAlignment="1">
      <alignment horizontal="center" vertical="center"/>
      <protection/>
    </xf>
    <xf numFmtId="210" fontId="0" fillId="57" borderId="21" xfId="146" applyNumberFormat="1" applyFont="1" applyFill="1" applyBorder="1">
      <alignment vertical="center"/>
      <protection/>
    </xf>
    <xf numFmtId="0" fontId="5" fillId="57" borderId="21" xfId="117" applyFont="1" applyFill="1" applyBorder="1" applyAlignment="1" applyProtection="1">
      <alignment horizontal="center" vertical="center" wrapText="1"/>
      <protection locked="0"/>
    </xf>
    <xf numFmtId="186" fontId="1" fillId="0" borderId="0" xfId="0" applyNumberFormat="1" applyFont="1" applyAlignment="1" applyProtection="1">
      <alignment horizontal="center" vertical="center"/>
      <protection locked="0"/>
    </xf>
    <xf numFmtId="186" fontId="28" fillId="0" borderId="21" xfId="0" applyNumberFormat="1" applyFont="1" applyBorder="1" applyAlignment="1">
      <alignment horizontal="center" vertical="center" wrapText="1"/>
    </xf>
    <xf numFmtId="186" fontId="5" fillId="0" borderId="29" xfId="0" applyNumberFormat="1" applyFont="1" applyBorder="1" applyAlignment="1">
      <alignment horizontal="center" vertical="center"/>
    </xf>
    <xf numFmtId="186" fontId="5" fillId="0" borderId="25" xfId="0" applyNumberFormat="1" applyFont="1" applyBorder="1" applyAlignment="1">
      <alignment horizontal="center" vertical="center"/>
    </xf>
    <xf numFmtId="193" fontId="5" fillId="0" borderId="0" xfId="0" applyNumberFormat="1" applyFont="1" applyAlignment="1" applyProtection="1">
      <alignment horizontal="center" vertical="center"/>
      <protection locked="0"/>
    </xf>
    <xf numFmtId="2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0" xfId="126" applyFont="1" applyFill="1" applyAlignment="1" applyProtection="1">
      <alignment horizontal="center" vertical="center"/>
      <protection locked="0"/>
    </xf>
    <xf numFmtId="0" fontId="5" fillId="55" borderId="0" xfId="126" applyFont="1" applyFill="1" applyAlignment="1" applyProtection="1">
      <alignment horizontal="center" vertical="center"/>
      <protection locked="0"/>
    </xf>
    <xf numFmtId="0" fontId="62" fillId="0" borderId="21" xfId="117" applyFont="1" applyFill="1" applyBorder="1" applyAlignment="1" applyProtection="1">
      <alignment horizontal="center" vertical="center"/>
      <protection locked="0"/>
    </xf>
    <xf numFmtId="20" fontId="62" fillId="0" borderId="21" xfId="117" applyNumberFormat="1" applyFont="1" applyFill="1" applyBorder="1" applyAlignment="1" applyProtection="1">
      <alignment horizontal="center" vertical="center"/>
      <protection locked="0"/>
    </xf>
    <xf numFmtId="20" fontId="63" fillId="60" borderId="21" xfId="145" applyNumberFormat="1" applyFont="1" applyFill="1" applyBorder="1" applyAlignment="1">
      <alignment horizontal="center" vertical="center"/>
      <protection/>
    </xf>
    <xf numFmtId="20" fontId="62" fillId="0" borderId="21" xfId="145" applyNumberFormat="1" applyFont="1" applyFill="1" applyBorder="1" applyAlignment="1">
      <alignment horizontal="center" vertical="center"/>
      <protection/>
    </xf>
    <xf numFmtId="20" fontId="62" fillId="0" borderId="21" xfId="145" applyNumberFormat="1" applyFont="1" applyFill="1" applyBorder="1" applyAlignment="1">
      <alignment horizontal="center" vertical="center" wrapText="1"/>
      <protection/>
    </xf>
    <xf numFmtId="0" fontId="60" fillId="56" borderId="21" xfId="117" applyFont="1" applyFill="1" applyBorder="1" applyAlignment="1" applyProtection="1">
      <alignment horizontal="center" vertical="center" wrapText="1"/>
      <protection locked="0"/>
    </xf>
    <xf numFmtId="20" fontId="63" fillId="58" borderId="21" xfId="145" applyNumberFormat="1" applyFont="1" applyFill="1" applyBorder="1" applyAlignment="1">
      <alignment horizontal="center" vertical="center" wrapText="1"/>
      <protection/>
    </xf>
    <xf numFmtId="20" fontId="5" fillId="57" borderId="32" xfId="185" applyNumberFormat="1" applyFont="1" applyFill="1" applyBorder="1" applyAlignment="1">
      <alignment horizontal="center" vertical="center"/>
      <protection/>
    </xf>
    <xf numFmtId="20" fontId="5" fillId="57" borderId="21" xfId="185" applyNumberFormat="1" applyFont="1" applyFill="1" applyBorder="1" applyAlignment="1">
      <alignment horizontal="center" vertical="center" wrapText="1"/>
      <protection/>
    </xf>
    <xf numFmtId="0" fontId="5" fillId="57" borderId="30" xfId="185" applyFont="1" applyFill="1" applyBorder="1" applyAlignment="1">
      <alignment horizontal="center" vertical="center" wrapText="1"/>
      <protection/>
    </xf>
    <xf numFmtId="20" fontId="5" fillId="57" borderId="21" xfId="185" applyNumberFormat="1" applyFont="1" applyFill="1" applyBorder="1" applyAlignment="1">
      <alignment horizontal="center" vertical="center"/>
      <protection/>
    </xf>
    <xf numFmtId="0" fontId="5" fillId="57" borderId="21" xfId="185" applyFont="1" applyFill="1" applyBorder="1">
      <alignment/>
      <protection/>
    </xf>
    <xf numFmtId="0" fontId="5" fillId="57" borderId="21" xfId="185" applyNumberFormat="1" applyFont="1" applyFill="1" applyBorder="1" applyAlignment="1">
      <alignment horizontal="center" vertical="center"/>
      <protection/>
    </xf>
    <xf numFmtId="20" fontId="5" fillId="57" borderId="0" xfId="185" applyNumberFormat="1" applyFont="1" applyFill="1" applyAlignment="1">
      <alignment horizontal="center"/>
      <protection/>
    </xf>
    <xf numFmtId="0" fontId="1" fillId="57" borderId="0" xfId="0" applyFont="1" applyFill="1" applyAlignment="1" applyProtection="1">
      <alignment horizontal="center" vertical="center"/>
      <protection locked="0"/>
    </xf>
    <xf numFmtId="20" fontId="5" fillId="55" borderId="32" xfId="185" applyNumberFormat="1" applyFont="1" applyFill="1" applyBorder="1" applyAlignment="1">
      <alignment horizontal="center" vertical="center"/>
      <protection/>
    </xf>
    <xf numFmtId="0" fontId="5" fillId="55" borderId="30" xfId="185" applyFont="1" applyFill="1" applyBorder="1" applyAlignment="1">
      <alignment horizontal="center" vertical="center" wrapText="1"/>
      <protection/>
    </xf>
    <xf numFmtId="186" fontId="1" fillId="0" borderId="0" xfId="0" applyNumberFormat="1" applyFont="1" applyFill="1" applyAlignment="1" applyProtection="1">
      <alignment horizontal="center" vertical="center"/>
      <protection locked="0"/>
    </xf>
    <xf numFmtId="193" fontId="5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126" applyFont="1" applyFill="1" applyAlignment="1" applyProtection="1">
      <alignment horizontal="center" vertical="center"/>
      <protection locked="0"/>
    </xf>
    <xf numFmtId="0" fontId="4" fillId="0" borderId="19" xfId="126" applyFont="1" applyFill="1" applyBorder="1" applyAlignment="1" applyProtection="1">
      <alignment horizontal="center" vertical="center" shrinkToFit="1"/>
      <protection locked="0"/>
    </xf>
    <xf numFmtId="0" fontId="1" fillId="0" borderId="0" xfId="126" applyFont="1" applyFill="1" applyBorder="1" applyAlignment="1" applyProtection="1">
      <alignment horizontal="center" vertical="center"/>
      <protection locked="0"/>
    </xf>
    <xf numFmtId="0" fontId="4" fillId="0" borderId="0" xfId="126" applyFont="1" applyFill="1" applyBorder="1" applyAlignment="1" applyProtection="1">
      <alignment horizontal="center" vertical="center"/>
      <protection locked="0"/>
    </xf>
    <xf numFmtId="0" fontId="1" fillId="55" borderId="0" xfId="126" applyFont="1" applyFill="1" applyAlignment="1" applyProtection="1">
      <alignment horizontal="center" vertical="center"/>
      <protection locked="0"/>
    </xf>
    <xf numFmtId="0" fontId="1" fillId="0" borderId="0" xfId="126" applyFont="1" applyFill="1" applyBorder="1" applyAlignment="1" applyProtection="1">
      <alignment vertical="center"/>
      <protection locked="0"/>
    </xf>
    <xf numFmtId="0" fontId="7" fillId="0" borderId="20" xfId="126" applyFont="1" applyFill="1" applyBorder="1" applyAlignment="1" applyProtection="1">
      <alignment horizontal="center" vertical="center" shrinkToFit="1"/>
      <protection locked="0"/>
    </xf>
    <xf numFmtId="0" fontId="5" fillId="0" borderId="30" xfId="126" applyFont="1" applyFill="1" applyBorder="1" applyAlignment="1" applyProtection="1">
      <alignment horizontal="center" vertical="center"/>
      <protection locked="0"/>
    </xf>
    <xf numFmtId="0" fontId="5" fillId="0" borderId="21" xfId="126" applyFont="1" applyFill="1" applyBorder="1" applyAlignment="1" applyProtection="1">
      <alignment horizontal="center" vertical="center"/>
      <protection locked="0"/>
    </xf>
    <xf numFmtId="0" fontId="5" fillId="55" borderId="21" xfId="126" applyFont="1" applyFill="1" applyBorder="1" applyAlignment="1" applyProtection="1">
      <alignment horizontal="center" vertical="center"/>
      <protection locked="0"/>
    </xf>
    <xf numFmtId="0" fontId="5" fillId="55" borderId="24" xfId="126" applyFont="1" applyFill="1" applyBorder="1" applyAlignment="1" applyProtection="1">
      <alignment horizontal="center" vertical="center"/>
      <protection locked="0"/>
    </xf>
    <xf numFmtId="0" fontId="5" fillId="0" borderId="35" xfId="126" applyFont="1" applyBorder="1" applyAlignment="1" applyProtection="1">
      <alignment horizontal="center" vertical="center" wrapText="1"/>
      <protection locked="0"/>
    </xf>
    <xf numFmtId="20" fontId="5" fillId="0" borderId="21" xfId="126" applyNumberFormat="1" applyFont="1" applyBorder="1" applyAlignment="1">
      <alignment horizontal="center" vertical="center"/>
      <protection/>
    </xf>
    <xf numFmtId="20" fontId="35" fillId="0" borderId="21" xfId="126" applyNumberFormat="1" applyFont="1" applyBorder="1" applyAlignment="1">
      <alignment horizontal="center" vertical="center" wrapText="1"/>
      <protection/>
    </xf>
    <xf numFmtId="20" fontId="27" fillId="60" borderId="21" xfId="126" applyNumberFormat="1" applyFont="1" applyFill="1" applyBorder="1" applyAlignment="1">
      <alignment horizontal="center" vertical="center"/>
      <protection/>
    </xf>
    <xf numFmtId="20" fontId="5" fillId="55" borderId="21" xfId="126" applyNumberFormat="1" applyFont="1" applyFill="1" applyBorder="1" applyAlignment="1">
      <alignment horizontal="center" vertical="center"/>
      <protection/>
    </xf>
    <xf numFmtId="20" fontId="5" fillId="55" borderId="24" xfId="126" applyNumberFormat="1" applyFont="1" applyFill="1" applyBorder="1" applyAlignment="1">
      <alignment horizontal="center" vertical="center"/>
      <protection/>
    </xf>
    <xf numFmtId="20" fontId="5" fillId="0" borderId="0" xfId="0" applyNumberFormat="1" applyFont="1" applyFill="1" applyAlignment="1" applyProtection="1">
      <alignment horizontal="center" vertical="center"/>
      <protection locked="0"/>
    </xf>
    <xf numFmtId="0" fontId="5" fillId="55" borderId="35" xfId="126" applyFont="1" applyFill="1" applyBorder="1" applyAlignment="1" applyProtection="1">
      <alignment horizontal="center" vertical="center" wrapText="1"/>
      <protection locked="0"/>
    </xf>
    <xf numFmtId="20" fontId="5" fillId="0" borderId="21" xfId="126" applyNumberFormat="1" applyFont="1" applyBorder="1" applyAlignment="1">
      <alignment horizontal="center" vertical="center" wrapText="1"/>
      <protection/>
    </xf>
    <xf numFmtId="20" fontId="30" fillId="0" borderId="21" xfId="126" applyNumberFormat="1" applyFont="1" applyBorder="1" applyAlignment="1">
      <alignment horizontal="center" vertical="center" wrapText="1"/>
      <protection/>
    </xf>
    <xf numFmtId="20" fontId="62" fillId="55" borderId="21" xfId="126" applyNumberFormat="1" applyFont="1" applyFill="1" applyBorder="1" applyAlignment="1">
      <alignment horizontal="center" vertical="center"/>
      <protection/>
    </xf>
    <xf numFmtId="0" fontId="5" fillId="55" borderId="21" xfId="126" applyFont="1" applyFill="1" applyBorder="1" applyAlignment="1" applyProtection="1">
      <alignment horizontal="center" vertical="center" wrapText="1"/>
      <protection locked="0"/>
    </xf>
    <xf numFmtId="0" fontId="5" fillId="0" borderId="21" xfId="126" applyFont="1" applyBorder="1" applyAlignment="1" applyProtection="1">
      <alignment horizontal="center" vertical="center"/>
      <protection locked="0"/>
    </xf>
    <xf numFmtId="20" fontId="59" fillId="0" borderId="0" xfId="0" applyNumberFormat="1" applyFont="1" applyFill="1" applyAlignment="1" applyProtection="1">
      <alignment horizontal="center" vertical="center"/>
      <protection locked="0"/>
    </xf>
    <xf numFmtId="20" fontId="27" fillId="58" borderId="21" xfId="126" applyNumberFormat="1" applyFont="1" applyFill="1" applyBorder="1" applyAlignment="1">
      <alignment horizontal="center" vertical="center"/>
      <protection/>
    </xf>
    <xf numFmtId="0" fontId="5" fillId="0" borderId="34" xfId="126" applyFont="1" applyFill="1" applyBorder="1" applyAlignment="1" applyProtection="1">
      <alignment horizontal="center" vertical="center" wrapText="1"/>
      <protection locked="0"/>
    </xf>
    <xf numFmtId="20" fontId="5" fillId="0" borderId="23" xfId="126" applyNumberFormat="1" applyFont="1" applyFill="1" applyBorder="1" applyAlignment="1">
      <alignment horizontal="center" vertical="center"/>
      <protection/>
    </xf>
    <xf numFmtId="20" fontId="5" fillId="0" borderId="21" xfId="126" applyNumberFormat="1" applyFont="1" applyFill="1" applyBorder="1" applyAlignment="1">
      <alignment horizontal="center" vertical="center"/>
      <protection/>
    </xf>
    <xf numFmtId="20" fontId="5" fillId="0" borderId="21" xfId="126" applyNumberFormat="1" applyFont="1" applyFill="1" applyBorder="1" applyAlignment="1" applyProtection="1">
      <alignment horizontal="center" vertical="center"/>
      <protection locked="0"/>
    </xf>
    <xf numFmtId="20" fontId="5" fillId="55" borderId="21" xfId="126" applyNumberFormat="1" applyFont="1" applyFill="1" applyBorder="1" applyAlignment="1" applyProtection="1">
      <alignment horizontal="center" vertical="center"/>
      <protection locked="0"/>
    </xf>
    <xf numFmtId="20" fontId="5" fillId="55" borderId="24" xfId="126" applyNumberFormat="1" applyFont="1" applyFill="1" applyBorder="1" applyAlignment="1" applyProtection="1">
      <alignment horizontal="center" vertical="center"/>
      <protection locked="0"/>
    </xf>
    <xf numFmtId="20" fontId="5" fillId="0" borderId="23" xfId="126" applyNumberFormat="1" applyFont="1" applyFill="1" applyBorder="1" applyAlignment="1" applyProtection="1">
      <alignment horizontal="center" vertical="center"/>
      <protection locked="0"/>
    </xf>
    <xf numFmtId="20" fontId="5" fillId="55" borderId="23" xfId="126" applyNumberFormat="1" applyFont="1" applyFill="1" applyBorder="1" applyAlignment="1" applyProtection="1">
      <alignment horizontal="center" vertical="center"/>
      <protection locked="0"/>
    </xf>
    <xf numFmtId="20" fontId="5" fillId="55" borderId="26" xfId="126" applyNumberFormat="1" applyFont="1" applyFill="1" applyBorder="1" applyAlignment="1" applyProtection="1">
      <alignment horizontal="center" vertical="center"/>
      <protection locked="0"/>
    </xf>
    <xf numFmtId="20" fontId="5" fillId="0" borderId="22" xfId="126" applyNumberFormat="1" applyFont="1" applyFill="1" applyBorder="1" applyAlignment="1" applyProtection="1">
      <alignment horizontal="center" vertical="center"/>
      <protection locked="0"/>
    </xf>
    <xf numFmtId="20" fontId="5" fillId="55" borderId="22" xfId="126" applyNumberFormat="1" applyFont="1" applyFill="1" applyBorder="1" applyAlignment="1" applyProtection="1">
      <alignment horizontal="center" vertical="center"/>
      <protection locked="0"/>
    </xf>
    <xf numFmtId="20" fontId="5" fillId="55" borderId="28" xfId="126" applyNumberFormat="1" applyFont="1" applyFill="1" applyBorder="1" applyAlignment="1" applyProtection="1">
      <alignment horizontal="center" vertical="center"/>
      <protection locked="0"/>
    </xf>
    <xf numFmtId="20" fontId="5" fillId="55" borderId="23" xfId="126" applyNumberFormat="1" applyFont="1" applyFill="1" applyBorder="1" applyAlignment="1">
      <alignment horizontal="center" vertical="center"/>
      <protection/>
    </xf>
    <xf numFmtId="20" fontId="27" fillId="55" borderId="21" xfId="126" applyNumberFormat="1" applyFont="1" applyFill="1" applyBorder="1" applyAlignment="1">
      <alignment horizontal="center" vertical="center"/>
      <protection/>
    </xf>
    <xf numFmtId="20" fontId="5" fillId="0" borderId="23" xfId="126" applyNumberFormat="1" applyFont="1" applyBorder="1" applyAlignment="1">
      <alignment horizontal="center" vertical="center"/>
      <protection/>
    </xf>
    <xf numFmtId="0" fontId="1" fillId="57" borderId="0" xfId="126" applyFont="1" applyFill="1" applyAlignment="1" applyProtection="1">
      <alignment horizontal="center" vertical="center"/>
      <protection locked="0"/>
    </xf>
    <xf numFmtId="0" fontId="4" fillId="57" borderId="19" xfId="126" applyFont="1" applyFill="1" applyBorder="1" applyAlignment="1" applyProtection="1">
      <alignment horizontal="center" vertical="center" shrinkToFit="1"/>
      <protection locked="0"/>
    </xf>
    <xf numFmtId="0" fontId="1" fillId="57" borderId="0" xfId="126" applyFont="1" applyFill="1" applyBorder="1" applyAlignment="1" applyProtection="1">
      <alignment horizontal="center" vertical="center"/>
      <protection locked="0"/>
    </xf>
    <xf numFmtId="0" fontId="4" fillId="57" borderId="0" xfId="126" applyFont="1" applyFill="1" applyBorder="1" applyAlignment="1" applyProtection="1">
      <alignment horizontal="center" vertical="center"/>
      <protection locked="0"/>
    </xf>
    <xf numFmtId="0" fontId="1" fillId="57" borderId="0" xfId="126" applyFont="1" applyFill="1" applyBorder="1" applyAlignment="1" applyProtection="1">
      <alignment vertical="center"/>
      <protection locked="0"/>
    </xf>
    <xf numFmtId="0" fontId="7" fillId="57" borderId="20" xfId="126" applyFont="1" applyFill="1" applyBorder="1" applyAlignment="1" applyProtection="1">
      <alignment horizontal="center" vertical="center" shrinkToFit="1"/>
      <protection locked="0"/>
    </xf>
    <xf numFmtId="0" fontId="5" fillId="57" borderId="21" xfId="126" applyFont="1" applyFill="1" applyBorder="1" applyAlignment="1" applyProtection="1">
      <alignment horizontal="center" vertical="center"/>
      <protection locked="0"/>
    </xf>
    <xf numFmtId="0" fontId="5" fillId="57" borderId="24" xfId="126" applyFont="1" applyFill="1" applyBorder="1" applyAlignment="1" applyProtection="1">
      <alignment horizontal="center" vertical="center"/>
      <protection locked="0"/>
    </xf>
    <xf numFmtId="0" fontId="5" fillId="57" borderId="35" xfId="126" applyFont="1" applyFill="1" applyBorder="1" applyAlignment="1" applyProtection="1">
      <alignment horizontal="center" vertical="center" wrapText="1"/>
      <protection locked="0"/>
    </xf>
    <xf numFmtId="20" fontId="5" fillId="57" borderId="21" xfId="126" applyNumberFormat="1" applyFont="1" applyFill="1" applyBorder="1" applyAlignment="1">
      <alignment horizontal="center" vertical="center"/>
      <protection/>
    </xf>
    <xf numFmtId="20" fontId="35" fillId="57" borderId="21" xfId="126" applyNumberFormat="1" applyFont="1" applyFill="1" applyBorder="1" applyAlignment="1">
      <alignment horizontal="center" vertical="center" wrapText="1"/>
      <protection/>
    </xf>
    <xf numFmtId="20" fontId="27" fillId="57" borderId="21" xfId="126" applyNumberFormat="1" applyFont="1" applyFill="1" applyBorder="1" applyAlignment="1">
      <alignment horizontal="center" vertical="center"/>
      <protection/>
    </xf>
    <xf numFmtId="20" fontId="5" fillId="57" borderId="24" xfId="126" applyNumberFormat="1" applyFont="1" applyFill="1" applyBorder="1" applyAlignment="1">
      <alignment horizontal="center" vertical="center"/>
      <protection/>
    </xf>
    <xf numFmtId="20" fontId="5" fillId="57" borderId="21" xfId="126" applyNumberFormat="1" applyFont="1" applyFill="1" applyBorder="1" applyAlignment="1">
      <alignment horizontal="center" vertical="center" wrapText="1"/>
      <protection/>
    </xf>
    <xf numFmtId="20" fontId="30" fillId="57" borderId="21" xfId="126" applyNumberFormat="1" applyFont="1" applyFill="1" applyBorder="1" applyAlignment="1">
      <alignment horizontal="center" vertical="center" wrapText="1"/>
      <protection/>
    </xf>
    <xf numFmtId="20" fontId="62" fillId="57" borderId="21" xfId="126" applyNumberFormat="1" applyFont="1" applyFill="1" applyBorder="1" applyAlignment="1">
      <alignment horizontal="center" vertical="center"/>
      <protection/>
    </xf>
    <xf numFmtId="0" fontId="5" fillId="57" borderId="21" xfId="126" applyFont="1" applyFill="1" applyBorder="1" applyAlignment="1" applyProtection="1">
      <alignment horizontal="center" vertical="center" wrapText="1"/>
      <protection locked="0"/>
    </xf>
    <xf numFmtId="20" fontId="59" fillId="57" borderId="0" xfId="0" applyNumberFormat="1" applyFont="1" applyFill="1" applyAlignment="1" applyProtection="1">
      <alignment horizontal="center" vertical="center"/>
      <protection locked="0"/>
    </xf>
    <xf numFmtId="0" fontId="5" fillId="57" borderId="34" xfId="126" applyFont="1" applyFill="1" applyBorder="1" applyAlignment="1" applyProtection="1">
      <alignment horizontal="center" vertical="center" wrapText="1"/>
      <protection locked="0"/>
    </xf>
    <xf numFmtId="20" fontId="5" fillId="57" borderId="23" xfId="126" applyNumberFormat="1" applyFont="1" applyFill="1" applyBorder="1" applyAlignment="1">
      <alignment horizontal="center" vertical="center"/>
      <protection/>
    </xf>
    <xf numFmtId="20" fontId="5" fillId="57" borderId="21" xfId="126" applyNumberFormat="1" applyFont="1" applyFill="1" applyBorder="1" applyAlignment="1" applyProtection="1">
      <alignment horizontal="center" vertical="center"/>
      <protection locked="0"/>
    </xf>
    <xf numFmtId="20" fontId="5" fillId="57" borderId="24" xfId="126" applyNumberFormat="1" applyFont="1" applyFill="1" applyBorder="1" applyAlignment="1" applyProtection="1">
      <alignment horizontal="center" vertical="center"/>
      <protection locked="0"/>
    </xf>
    <xf numFmtId="0" fontId="5" fillId="57" borderId="30" xfId="126" applyFont="1" applyFill="1" applyBorder="1" applyAlignment="1" applyProtection="1">
      <alignment horizontal="center" vertical="center"/>
      <protection locked="0"/>
    </xf>
    <xf numFmtId="20" fontId="5" fillId="57" borderId="23" xfId="126" applyNumberFormat="1" applyFont="1" applyFill="1" applyBorder="1" applyAlignment="1" applyProtection="1">
      <alignment horizontal="center" vertical="center"/>
      <protection locked="0"/>
    </xf>
    <xf numFmtId="20" fontId="5" fillId="57" borderId="26" xfId="126" applyNumberFormat="1" applyFont="1" applyFill="1" applyBorder="1" applyAlignment="1" applyProtection="1">
      <alignment horizontal="center" vertical="center"/>
      <protection locked="0"/>
    </xf>
    <xf numFmtId="20" fontId="5" fillId="57" borderId="22" xfId="126" applyNumberFormat="1" applyFont="1" applyFill="1" applyBorder="1" applyAlignment="1" applyProtection="1">
      <alignment horizontal="center" vertical="center"/>
      <protection locked="0"/>
    </xf>
    <xf numFmtId="20" fontId="5" fillId="57" borderId="28" xfId="126" applyNumberFormat="1" applyFont="1" applyFill="1" applyBorder="1" applyAlignment="1" applyProtection="1">
      <alignment horizontal="center" vertical="center"/>
      <protection locked="0"/>
    </xf>
    <xf numFmtId="0" fontId="5" fillId="57" borderId="0" xfId="126" applyFont="1" applyFill="1" applyAlignment="1" applyProtection="1">
      <alignment horizontal="center" vertical="center"/>
      <protection locked="0"/>
    </xf>
    <xf numFmtId="20" fontId="28" fillId="57" borderId="21" xfId="126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5" fillId="61" borderId="30" xfId="0" applyFont="1" applyFill="1" applyBorder="1" applyAlignment="1" applyProtection="1">
      <alignment horizontal="center" vertical="center" wrapText="1"/>
      <protection locked="0"/>
    </xf>
    <xf numFmtId="186" fontId="5" fillId="0" borderId="25" xfId="0" applyNumberFormat="1" applyFont="1" applyBorder="1" applyAlignment="1">
      <alignment horizontal="center" vertical="center" wrapText="1"/>
    </xf>
    <xf numFmtId="20" fontId="5" fillId="0" borderId="21" xfId="117" applyNumberFormat="1" applyFont="1" applyBorder="1" applyAlignment="1">
      <alignment horizontal="center" vertical="center"/>
      <protection/>
    </xf>
    <xf numFmtId="20" fontId="5" fillId="0" borderId="21" xfId="189" applyNumberFormat="1" applyFont="1" applyBorder="1" applyAlignment="1">
      <alignment horizontal="center" vertical="center" wrapText="1"/>
      <protection/>
    </xf>
    <xf numFmtId="38" fontId="5" fillId="0" borderId="21" xfId="0" applyNumberFormat="1" applyFont="1" applyBorder="1" applyAlignment="1" applyProtection="1">
      <alignment horizontal="center" vertical="center"/>
      <protection locked="0"/>
    </xf>
    <xf numFmtId="40" fontId="5" fillId="0" borderId="21" xfId="0" applyNumberFormat="1" applyFont="1" applyBorder="1" applyAlignment="1" applyProtection="1">
      <alignment horizontal="center" vertical="center"/>
      <protection locked="0"/>
    </xf>
    <xf numFmtId="186" fontId="5" fillId="0" borderId="31" xfId="0" applyNumberFormat="1" applyFont="1" applyBorder="1" applyAlignment="1">
      <alignment horizontal="center" vertical="center" wrapText="1"/>
    </xf>
    <xf numFmtId="186" fontId="5" fillId="0" borderId="31" xfId="0" applyNumberFormat="1" applyFont="1" applyBorder="1" applyAlignment="1">
      <alignment horizontal="center" vertical="center"/>
    </xf>
    <xf numFmtId="20" fontId="5" fillId="56" borderId="21" xfId="123" applyNumberFormat="1" applyFont="1" applyFill="1" applyBorder="1" applyAlignment="1">
      <alignment horizontal="center" vertical="center"/>
      <protection/>
    </xf>
    <xf numFmtId="20" fontId="5" fillId="56" borderId="25" xfId="123" applyNumberFormat="1" applyFont="1" applyFill="1" applyBorder="1" applyAlignment="1" applyProtection="1">
      <alignment horizontal="center" vertical="center"/>
      <protection locked="0"/>
    </xf>
    <xf numFmtId="186" fontId="5" fillId="0" borderId="21" xfId="136" applyNumberFormat="1" applyFont="1" applyBorder="1" applyAlignment="1">
      <alignment horizontal="center" vertical="center" wrapText="1"/>
      <protection/>
    </xf>
    <xf numFmtId="186" fontId="5" fillId="0" borderId="0" xfId="0" applyNumberFormat="1" applyFont="1" applyAlignment="1" applyProtection="1">
      <alignment horizontal="center" vertical="center"/>
      <protection locked="0"/>
    </xf>
    <xf numFmtId="186" fontId="27" fillId="62" borderId="21" xfId="0" applyNumberFormat="1" applyFont="1" applyFill="1" applyBorder="1" applyAlignment="1">
      <alignment horizontal="center" vertical="center" wrapText="1"/>
    </xf>
    <xf numFmtId="186" fontId="32" fillId="56" borderId="21" xfId="136" applyNumberFormat="1" applyFont="1" applyFill="1" applyBorder="1" applyAlignment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 locked="0"/>
    </xf>
    <xf numFmtId="186" fontId="58" fillId="0" borderId="25" xfId="0" applyNumberFormat="1" applyFont="1" applyBorder="1" applyAlignment="1">
      <alignment horizontal="center" vertical="center" wrapText="1"/>
    </xf>
    <xf numFmtId="20" fontId="5" fillId="63" borderId="25" xfId="0" applyNumberFormat="1" applyFont="1" applyFill="1" applyBorder="1" applyAlignment="1">
      <alignment horizontal="center" vertical="center"/>
    </xf>
    <xf numFmtId="20" fontId="5" fillId="0" borderId="31" xfId="0" applyNumberFormat="1" applyFont="1" applyBorder="1" applyAlignment="1">
      <alignment horizontal="center" vertical="center" wrapText="1"/>
    </xf>
    <xf numFmtId="20" fontId="5" fillId="63" borderId="31" xfId="0" applyNumberFormat="1" applyFont="1" applyFill="1" applyBorder="1" applyAlignment="1">
      <alignment horizontal="center" vertical="center"/>
    </xf>
    <xf numFmtId="20" fontId="30" fillId="0" borderId="21" xfId="117" applyNumberFormat="1" applyFont="1" applyBorder="1" applyAlignment="1">
      <alignment horizontal="center" vertical="center"/>
      <protection/>
    </xf>
    <xf numFmtId="186" fontId="29" fillId="0" borderId="21" xfId="136" applyNumberFormat="1" applyFont="1" applyBorder="1" applyAlignment="1">
      <alignment horizontal="center" vertical="center" wrapText="1"/>
      <protection/>
    </xf>
    <xf numFmtId="20" fontId="5" fillId="0" borderId="0" xfId="0" applyNumberFormat="1" applyFont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20" fontId="5" fillId="56" borderId="21" xfId="117" applyNumberFormat="1" applyFont="1" applyFill="1" applyBorder="1" applyAlignment="1">
      <alignment horizontal="center" vertical="center"/>
      <protection/>
    </xf>
    <xf numFmtId="0" fontId="5" fillId="0" borderId="30" xfId="189" applyFont="1" applyBorder="1" applyAlignment="1" applyProtection="1">
      <alignment horizontal="center" vertical="center"/>
      <protection locked="0"/>
    </xf>
    <xf numFmtId="20" fontId="33" fillId="0" borderId="21" xfId="189" applyNumberFormat="1" applyFont="1" applyBorder="1" applyAlignment="1">
      <alignment horizontal="center" vertical="center"/>
      <protection/>
    </xf>
    <xf numFmtId="20" fontId="33" fillId="56" borderId="21" xfId="189" applyNumberFormat="1" applyFont="1" applyFill="1" applyBorder="1" applyAlignment="1">
      <alignment horizontal="center" vertical="center"/>
      <protection/>
    </xf>
    <xf numFmtId="0" fontId="5" fillId="56" borderId="30" xfId="189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5" fillId="57" borderId="33" xfId="126" applyFont="1" applyFill="1" applyBorder="1" applyAlignment="1" applyProtection="1">
      <alignment horizontal="center" vertical="center"/>
      <protection locked="0"/>
    </xf>
    <xf numFmtId="0" fontId="5" fillId="57" borderId="37" xfId="126" applyFont="1" applyFill="1" applyBorder="1" applyAlignment="1" applyProtection="1">
      <alignment horizontal="center" vertical="center"/>
      <protection locked="0"/>
    </xf>
    <xf numFmtId="0" fontId="5" fillId="57" borderId="38" xfId="126" applyFont="1" applyFill="1" applyBorder="1" applyAlignment="1" applyProtection="1">
      <alignment horizontal="center" vertical="center"/>
      <protection locked="0"/>
    </xf>
    <xf numFmtId="0" fontId="5" fillId="57" borderId="39" xfId="126" applyFont="1" applyFill="1" applyBorder="1" applyAlignment="1" applyProtection="1">
      <alignment horizontal="center" vertical="center"/>
      <protection locked="0"/>
    </xf>
    <xf numFmtId="0" fontId="64" fillId="57" borderId="40" xfId="0" applyFont="1" applyFill="1" applyBorder="1" applyAlignment="1">
      <alignment horizontal="center" vertical="center"/>
    </xf>
    <xf numFmtId="0" fontId="64" fillId="57" borderId="41" xfId="0" applyFont="1" applyFill="1" applyBorder="1" applyAlignment="1">
      <alignment horizontal="center" vertical="center"/>
    </xf>
    <xf numFmtId="0" fontId="64" fillId="57" borderId="42" xfId="0" applyFont="1" applyFill="1" applyBorder="1" applyAlignment="1">
      <alignment horizontal="center" vertical="center"/>
    </xf>
    <xf numFmtId="0" fontId="5" fillId="57" borderId="43" xfId="126" applyFont="1" applyFill="1" applyBorder="1" applyAlignment="1" applyProtection="1">
      <alignment horizontal="center" vertical="center"/>
      <protection locked="0"/>
    </xf>
    <xf numFmtId="0" fontId="5" fillId="57" borderId="30" xfId="126" applyFont="1" applyFill="1" applyBorder="1" applyAlignment="1" applyProtection="1">
      <alignment horizontal="center" vertical="center"/>
      <protection locked="0"/>
    </xf>
    <xf numFmtId="0" fontId="3" fillId="57" borderId="44" xfId="126" applyFont="1" applyFill="1" applyBorder="1" applyAlignment="1" applyProtection="1">
      <alignment horizontal="center" vertical="center"/>
      <protection locked="0"/>
    </xf>
    <xf numFmtId="0" fontId="3" fillId="57" borderId="19" xfId="126" applyFont="1" applyFill="1" applyBorder="1" applyAlignment="1" applyProtection="1">
      <alignment horizontal="center" vertical="center"/>
      <protection locked="0"/>
    </xf>
    <xf numFmtId="0" fontId="3" fillId="57" borderId="45" xfId="126" applyFont="1" applyFill="1" applyBorder="1" applyAlignment="1" applyProtection="1">
      <alignment horizontal="center" vertical="center"/>
      <protection locked="0"/>
    </xf>
    <xf numFmtId="0" fontId="4" fillId="57" borderId="44" xfId="126" applyFont="1" applyFill="1" applyBorder="1" applyAlignment="1" applyProtection="1">
      <alignment horizontal="right" vertical="center" shrinkToFit="1"/>
      <protection locked="0"/>
    </xf>
    <xf numFmtId="0" fontId="4" fillId="57" borderId="19" xfId="126" applyFont="1" applyFill="1" applyBorder="1" applyAlignment="1" applyProtection="1">
      <alignment horizontal="right" vertical="center" shrinkToFit="1"/>
      <protection locked="0"/>
    </xf>
    <xf numFmtId="0" fontId="4" fillId="57" borderId="19" xfId="126" applyFont="1" applyFill="1" applyBorder="1" applyAlignment="1" applyProtection="1">
      <alignment horizontal="left" vertical="center" shrinkToFit="1"/>
      <protection locked="0"/>
    </xf>
    <xf numFmtId="0" fontId="4" fillId="57" borderId="45" xfId="126" applyFont="1" applyFill="1" applyBorder="1" applyAlignment="1" applyProtection="1">
      <alignment horizontal="left" vertical="center" shrinkToFit="1"/>
      <protection locked="0"/>
    </xf>
    <xf numFmtId="0" fontId="4" fillId="57" borderId="44" xfId="126" applyFont="1" applyFill="1" applyBorder="1" applyAlignment="1" applyProtection="1">
      <alignment horizontal="center" vertical="center" shrinkToFit="1"/>
      <protection locked="0"/>
    </xf>
    <xf numFmtId="0" fontId="4" fillId="57" borderId="45" xfId="126" applyFont="1" applyFill="1" applyBorder="1" applyAlignment="1" applyProtection="1">
      <alignment horizontal="center" vertical="center" shrinkToFit="1"/>
      <protection locked="0"/>
    </xf>
    <xf numFmtId="0" fontId="6" fillId="57" borderId="20" xfId="126" applyFont="1" applyFill="1" applyBorder="1" applyAlignment="1" applyProtection="1">
      <alignment horizontal="center" vertical="center"/>
      <protection locked="0"/>
    </xf>
    <xf numFmtId="0" fontId="6" fillId="57" borderId="46" xfId="126" applyFont="1" applyFill="1" applyBorder="1" applyAlignment="1" applyProtection="1">
      <alignment horizontal="center" vertical="center"/>
      <protection locked="0"/>
    </xf>
    <xf numFmtId="0" fontId="6" fillId="57" borderId="47" xfId="126" applyFont="1" applyFill="1" applyBorder="1" applyAlignment="1" applyProtection="1">
      <alignment horizontal="center" vertical="center"/>
      <protection locked="0"/>
    </xf>
    <xf numFmtId="0" fontId="6" fillId="57" borderId="19" xfId="126" applyFont="1" applyFill="1" applyBorder="1" applyAlignment="1" applyProtection="1">
      <alignment horizontal="center" vertical="center"/>
      <protection locked="0"/>
    </xf>
    <xf numFmtId="0" fontId="6" fillId="57" borderId="45" xfId="126" applyFont="1" applyFill="1" applyBorder="1" applyAlignment="1" applyProtection="1">
      <alignment horizontal="center" vertical="center"/>
      <protection locked="0"/>
    </xf>
    <xf numFmtId="0" fontId="7" fillId="57" borderId="44" xfId="0" applyFont="1" applyFill="1" applyBorder="1" applyAlignment="1" applyProtection="1">
      <alignment horizontal="center" vertical="center" shrinkToFit="1"/>
      <protection locked="0"/>
    </xf>
    <xf numFmtId="0" fontId="7" fillId="57" borderId="48" xfId="0" applyFont="1" applyFill="1" applyBorder="1" applyAlignment="1" applyProtection="1">
      <alignment horizontal="center" vertical="center" shrinkToFit="1"/>
      <protection locked="0"/>
    </xf>
    <xf numFmtId="0" fontId="7" fillId="57" borderId="46" xfId="0" applyFont="1" applyFill="1" applyBorder="1" applyAlignment="1" applyProtection="1">
      <alignment horizontal="center" vertical="center" shrinkToFit="1"/>
      <protection locked="0"/>
    </xf>
    <xf numFmtId="0" fontId="7" fillId="57" borderId="49" xfId="0" applyFont="1" applyFill="1" applyBorder="1" applyAlignment="1" applyProtection="1">
      <alignment horizontal="center" vertical="center" shrinkToFit="1"/>
      <protection locked="0"/>
    </xf>
    <xf numFmtId="20" fontId="7" fillId="57" borderId="19" xfId="126" applyNumberFormat="1" applyFont="1" applyFill="1" applyBorder="1" applyAlignment="1" applyProtection="1">
      <alignment horizontal="center" vertical="center" shrinkToFit="1"/>
      <protection locked="0"/>
    </xf>
    <xf numFmtId="0" fontId="7" fillId="57" borderId="45" xfId="126" applyFont="1" applyFill="1" applyBorder="1" applyAlignment="1" applyProtection="1">
      <alignment horizontal="center" vertical="center" shrinkToFit="1"/>
      <protection locked="0"/>
    </xf>
    <xf numFmtId="0" fontId="4" fillId="57" borderId="19" xfId="0" applyFont="1" applyFill="1" applyBorder="1" applyAlignment="1" applyProtection="1">
      <alignment horizontal="left" vertical="center" shrinkToFit="1"/>
      <protection locked="0"/>
    </xf>
    <xf numFmtId="0" fontId="4" fillId="57" borderId="45" xfId="0" applyFont="1" applyFill="1" applyBorder="1" applyAlignment="1" applyProtection="1">
      <alignment horizontal="left" vertical="center" shrinkToFit="1"/>
      <protection locked="0"/>
    </xf>
    <xf numFmtId="0" fontId="5" fillId="0" borderId="33" xfId="126" applyFont="1" applyFill="1" applyBorder="1" applyAlignment="1" applyProtection="1">
      <alignment horizontal="center" vertical="center"/>
      <protection locked="0"/>
    </xf>
    <xf numFmtId="0" fontId="5" fillId="55" borderId="33" xfId="126" applyFont="1" applyFill="1" applyBorder="1" applyAlignment="1" applyProtection="1">
      <alignment horizontal="center" vertical="center"/>
      <protection locked="0"/>
    </xf>
    <xf numFmtId="0" fontId="5" fillId="55" borderId="37" xfId="126" applyFont="1" applyFill="1" applyBorder="1" applyAlignment="1" applyProtection="1">
      <alignment horizontal="center" vertical="center"/>
      <protection locked="0"/>
    </xf>
    <xf numFmtId="0" fontId="5" fillId="0" borderId="38" xfId="126" applyFont="1" applyFill="1" applyBorder="1" applyAlignment="1" applyProtection="1">
      <alignment horizontal="center" vertical="center"/>
      <protection locked="0"/>
    </xf>
    <xf numFmtId="0" fontId="5" fillId="0" borderId="39" xfId="126" applyFont="1" applyFill="1" applyBorder="1" applyAlignment="1" applyProtection="1">
      <alignment horizontal="center" vertical="center"/>
      <protection locked="0"/>
    </xf>
    <xf numFmtId="0" fontId="64" fillId="56" borderId="40" xfId="0" applyFont="1" applyFill="1" applyBorder="1" applyAlignment="1">
      <alignment horizontal="center" vertical="center"/>
    </xf>
    <xf numFmtId="0" fontId="64" fillId="56" borderId="41" xfId="0" applyFont="1" applyFill="1" applyBorder="1" applyAlignment="1">
      <alignment horizontal="center" vertical="center"/>
    </xf>
    <xf numFmtId="0" fontId="64" fillId="56" borderId="42" xfId="0" applyFont="1" applyFill="1" applyBorder="1" applyAlignment="1">
      <alignment horizontal="center" vertical="center"/>
    </xf>
    <xf numFmtId="0" fontId="5" fillId="0" borderId="43" xfId="126" applyFont="1" applyFill="1" applyBorder="1" applyAlignment="1" applyProtection="1">
      <alignment horizontal="center" vertical="center"/>
      <protection locked="0"/>
    </xf>
    <xf numFmtId="0" fontId="5" fillId="0" borderId="30" xfId="126" applyFont="1" applyFill="1" applyBorder="1" applyAlignment="1" applyProtection="1">
      <alignment horizontal="center" vertical="center"/>
      <protection locked="0"/>
    </xf>
    <xf numFmtId="0" fontId="3" fillId="64" borderId="44" xfId="126" applyFont="1" applyFill="1" applyBorder="1" applyAlignment="1" applyProtection="1">
      <alignment horizontal="center" vertical="center"/>
      <protection locked="0"/>
    </xf>
    <xf numFmtId="0" fontId="3" fillId="64" borderId="19" xfId="126" applyFont="1" applyFill="1" applyBorder="1" applyAlignment="1" applyProtection="1">
      <alignment horizontal="center" vertical="center"/>
      <protection locked="0"/>
    </xf>
    <xf numFmtId="0" fontId="3" fillId="64" borderId="45" xfId="126" applyFont="1" applyFill="1" applyBorder="1" applyAlignment="1" applyProtection="1">
      <alignment horizontal="center" vertical="center"/>
      <protection locked="0"/>
    </xf>
    <xf numFmtId="0" fontId="4" fillId="0" borderId="44" xfId="126" applyFont="1" applyFill="1" applyBorder="1" applyAlignment="1" applyProtection="1">
      <alignment horizontal="right" vertical="center" shrinkToFit="1"/>
      <protection locked="0"/>
    </xf>
    <xf numFmtId="0" fontId="4" fillId="0" borderId="19" xfId="126" applyFont="1" applyFill="1" applyBorder="1" applyAlignment="1" applyProtection="1">
      <alignment horizontal="right" vertical="center" shrinkToFit="1"/>
      <protection locked="0"/>
    </xf>
    <xf numFmtId="0" fontId="4" fillId="0" borderId="19" xfId="126" applyFont="1" applyFill="1" applyBorder="1" applyAlignment="1" applyProtection="1">
      <alignment horizontal="left" vertical="center" shrinkToFit="1"/>
      <protection locked="0"/>
    </xf>
    <xf numFmtId="0" fontId="4" fillId="0" borderId="45" xfId="126" applyFont="1" applyFill="1" applyBorder="1" applyAlignment="1" applyProtection="1">
      <alignment horizontal="left" vertical="center" shrinkToFit="1"/>
      <protection locked="0"/>
    </xf>
    <xf numFmtId="0" fontId="4" fillId="55" borderId="44" xfId="126" applyFont="1" applyFill="1" applyBorder="1" applyAlignment="1" applyProtection="1">
      <alignment horizontal="center" vertical="center" shrinkToFit="1"/>
      <protection locked="0"/>
    </xf>
    <xf numFmtId="0" fontId="4" fillId="55" borderId="45" xfId="126" applyFont="1" applyFill="1" applyBorder="1" applyAlignment="1" applyProtection="1">
      <alignment horizontal="center" vertical="center" shrinkToFit="1"/>
      <protection locked="0"/>
    </xf>
    <xf numFmtId="0" fontId="6" fillId="0" borderId="20" xfId="126" applyFont="1" applyFill="1" applyBorder="1" applyAlignment="1" applyProtection="1">
      <alignment horizontal="center" vertical="center"/>
      <protection locked="0"/>
    </xf>
    <xf numFmtId="0" fontId="6" fillId="0" borderId="46" xfId="126" applyFont="1" applyFill="1" applyBorder="1" applyAlignment="1" applyProtection="1">
      <alignment horizontal="center" vertical="center"/>
      <protection locked="0"/>
    </xf>
    <xf numFmtId="0" fontId="6" fillId="0" borderId="47" xfId="126" applyFont="1" applyFill="1" applyBorder="1" applyAlignment="1" applyProtection="1">
      <alignment horizontal="center" vertical="center"/>
      <protection locked="0"/>
    </xf>
    <xf numFmtId="0" fontId="6" fillId="0" borderId="19" xfId="126" applyFont="1" applyFill="1" applyBorder="1" applyAlignment="1" applyProtection="1">
      <alignment horizontal="center" vertical="center"/>
      <protection locked="0"/>
    </xf>
    <xf numFmtId="0" fontId="6" fillId="0" borderId="45" xfId="126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 shrinkToFit="1"/>
      <protection locked="0"/>
    </xf>
    <xf numFmtId="0" fontId="7" fillId="0" borderId="48" xfId="0" applyFont="1" applyFill="1" applyBorder="1" applyAlignment="1" applyProtection="1">
      <alignment horizontal="center" vertical="center" shrinkToFit="1"/>
      <protection locked="0"/>
    </xf>
    <xf numFmtId="0" fontId="7" fillId="0" borderId="46" xfId="0" applyFont="1" applyFill="1" applyBorder="1" applyAlignment="1" applyProtection="1">
      <alignment horizontal="center" vertical="center" shrinkToFit="1"/>
      <protection locked="0"/>
    </xf>
    <xf numFmtId="0" fontId="7" fillId="0" borderId="49" xfId="0" applyFont="1" applyFill="1" applyBorder="1" applyAlignment="1" applyProtection="1">
      <alignment horizontal="center" vertical="center" shrinkToFit="1"/>
      <protection locked="0"/>
    </xf>
    <xf numFmtId="20" fontId="7" fillId="55" borderId="19" xfId="126" applyNumberFormat="1" applyFont="1" applyFill="1" applyBorder="1" applyAlignment="1" applyProtection="1">
      <alignment horizontal="center" vertical="center" shrinkToFit="1"/>
      <protection locked="0"/>
    </xf>
    <xf numFmtId="0" fontId="7" fillId="55" borderId="45" xfId="126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4" fillId="0" borderId="45" xfId="0" applyFont="1" applyBorder="1" applyAlignment="1" applyProtection="1">
      <alignment horizontal="left" vertical="center" shrinkToFit="1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55" borderId="33" xfId="0" applyFont="1" applyFill="1" applyBorder="1" applyAlignment="1" applyProtection="1">
      <alignment horizontal="center" vertical="center"/>
      <protection locked="0"/>
    </xf>
    <xf numFmtId="0" fontId="5" fillId="55" borderId="37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64" fillId="55" borderId="39" xfId="0" applyFont="1" applyFill="1" applyBorder="1" applyAlignment="1">
      <alignment horizontal="center" vertical="center"/>
    </xf>
    <xf numFmtId="0" fontId="64" fillId="55" borderId="50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3" fillId="64" borderId="44" xfId="0" applyFont="1" applyFill="1" applyBorder="1" applyAlignment="1" applyProtection="1">
      <alignment horizontal="center" vertical="center"/>
      <protection locked="0"/>
    </xf>
    <xf numFmtId="0" fontId="3" fillId="64" borderId="19" xfId="0" applyFont="1" applyFill="1" applyBorder="1" applyAlignment="1" applyProtection="1">
      <alignment horizontal="center" vertical="center"/>
      <protection locked="0"/>
    </xf>
    <xf numFmtId="0" fontId="3" fillId="64" borderId="45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right" vertical="center" shrinkToFit="1"/>
      <protection locked="0"/>
    </xf>
    <xf numFmtId="0" fontId="4" fillId="0" borderId="19" xfId="0" applyFont="1" applyFill="1" applyBorder="1" applyAlignment="1" applyProtection="1">
      <alignment horizontal="right" vertical="center" shrinkToFit="1"/>
      <protection locked="0"/>
    </xf>
    <xf numFmtId="0" fontId="4" fillId="0" borderId="19" xfId="0" applyFont="1" applyFill="1" applyBorder="1" applyAlignment="1" applyProtection="1">
      <alignment horizontal="left" vertical="center" shrinkToFit="1"/>
      <protection locked="0"/>
    </xf>
    <xf numFmtId="0" fontId="4" fillId="0" borderId="45" xfId="0" applyFont="1" applyFill="1" applyBorder="1" applyAlignment="1" applyProtection="1">
      <alignment horizontal="left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20" fontId="7" fillId="0" borderId="47" xfId="0" applyNumberFormat="1" applyFont="1" applyFill="1" applyBorder="1" applyAlignment="1" applyProtection="1">
      <alignment horizontal="center" vertical="center" shrinkToFit="1"/>
      <protection locked="0"/>
    </xf>
    <xf numFmtId="20" fontId="7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 applyProtection="1">
      <alignment horizontal="center" vertical="center"/>
      <protection locked="0"/>
    </xf>
    <xf numFmtId="0" fontId="5" fillId="57" borderId="33" xfId="0" applyFont="1" applyFill="1" applyBorder="1" applyAlignment="1" applyProtection="1">
      <alignment horizontal="center" vertical="center"/>
      <protection locked="0"/>
    </xf>
    <xf numFmtId="0" fontId="5" fillId="57" borderId="37" xfId="0" applyFont="1" applyFill="1" applyBorder="1" applyAlignment="1" applyProtection="1">
      <alignment horizontal="center" vertical="center"/>
      <protection locked="0"/>
    </xf>
    <xf numFmtId="0" fontId="5" fillId="57" borderId="44" xfId="0" applyFont="1" applyFill="1" applyBorder="1" applyAlignment="1" applyProtection="1">
      <alignment horizontal="center" vertical="center"/>
      <protection locked="0"/>
    </xf>
    <xf numFmtId="0" fontId="5" fillId="57" borderId="48" xfId="0" applyFont="1" applyFill="1" applyBorder="1" applyAlignment="1" applyProtection="1">
      <alignment horizontal="center" vertical="center"/>
      <protection locked="0"/>
    </xf>
    <xf numFmtId="0" fontId="64" fillId="57" borderId="39" xfId="0" applyFont="1" applyFill="1" applyBorder="1" applyAlignment="1">
      <alignment horizontal="center" vertical="center"/>
    </xf>
    <xf numFmtId="0" fontId="64" fillId="57" borderId="50" xfId="0" applyFont="1" applyFill="1" applyBorder="1" applyAlignment="1">
      <alignment horizontal="center" vertical="center"/>
    </xf>
    <xf numFmtId="0" fontId="5" fillId="57" borderId="43" xfId="0" applyFont="1" applyFill="1" applyBorder="1" applyAlignment="1" applyProtection="1">
      <alignment horizontal="center" vertical="center"/>
      <protection locked="0"/>
    </xf>
    <xf numFmtId="0" fontId="5" fillId="57" borderId="30" xfId="0" applyFont="1" applyFill="1" applyBorder="1" applyAlignment="1" applyProtection="1">
      <alignment horizontal="center" vertical="center"/>
      <protection locked="0"/>
    </xf>
    <xf numFmtId="0" fontId="3" fillId="57" borderId="44" xfId="0" applyFont="1" applyFill="1" applyBorder="1" applyAlignment="1" applyProtection="1">
      <alignment horizontal="center" vertical="center"/>
      <protection locked="0"/>
    </xf>
    <xf numFmtId="0" fontId="3" fillId="57" borderId="19" xfId="0" applyFont="1" applyFill="1" applyBorder="1" applyAlignment="1" applyProtection="1">
      <alignment horizontal="center" vertical="center"/>
      <protection locked="0"/>
    </xf>
    <xf numFmtId="0" fontId="3" fillId="57" borderId="45" xfId="0" applyFont="1" applyFill="1" applyBorder="1" applyAlignment="1" applyProtection="1">
      <alignment horizontal="center" vertical="center"/>
      <protection locked="0"/>
    </xf>
    <xf numFmtId="0" fontId="4" fillId="57" borderId="44" xfId="0" applyFont="1" applyFill="1" applyBorder="1" applyAlignment="1" applyProtection="1">
      <alignment horizontal="right" vertical="center" shrinkToFit="1"/>
      <protection locked="0"/>
    </xf>
    <xf numFmtId="0" fontId="4" fillId="57" borderId="19" xfId="0" applyFont="1" applyFill="1" applyBorder="1" applyAlignment="1" applyProtection="1">
      <alignment horizontal="right" vertical="center" shrinkToFit="1"/>
      <protection locked="0"/>
    </xf>
    <xf numFmtId="0" fontId="4" fillId="57" borderId="44" xfId="0" applyFont="1" applyFill="1" applyBorder="1" applyAlignment="1" applyProtection="1">
      <alignment horizontal="center" vertical="center" shrinkToFit="1"/>
      <protection locked="0"/>
    </xf>
    <xf numFmtId="0" fontId="4" fillId="57" borderId="45" xfId="0" applyFont="1" applyFill="1" applyBorder="1" applyAlignment="1" applyProtection="1">
      <alignment horizontal="center" vertical="center" shrinkToFit="1"/>
      <protection locked="0"/>
    </xf>
    <xf numFmtId="0" fontId="6" fillId="57" borderId="20" xfId="0" applyFont="1" applyFill="1" applyBorder="1" applyAlignment="1" applyProtection="1">
      <alignment horizontal="center" vertical="center"/>
      <protection locked="0"/>
    </xf>
    <xf numFmtId="0" fontId="6" fillId="57" borderId="46" xfId="0" applyFont="1" applyFill="1" applyBorder="1" applyAlignment="1" applyProtection="1">
      <alignment horizontal="center" vertical="center"/>
      <protection locked="0"/>
    </xf>
    <xf numFmtId="0" fontId="6" fillId="57" borderId="47" xfId="0" applyFont="1" applyFill="1" applyBorder="1" applyAlignment="1" applyProtection="1">
      <alignment horizontal="center" vertical="center"/>
      <protection locked="0"/>
    </xf>
    <xf numFmtId="0" fontId="6" fillId="57" borderId="19" xfId="0" applyFont="1" applyFill="1" applyBorder="1" applyAlignment="1" applyProtection="1">
      <alignment horizontal="center" vertical="center"/>
      <protection locked="0"/>
    </xf>
    <xf numFmtId="0" fontId="6" fillId="57" borderId="45" xfId="0" applyFont="1" applyFill="1" applyBorder="1" applyAlignment="1" applyProtection="1">
      <alignment horizontal="center" vertical="center"/>
      <protection locked="0"/>
    </xf>
    <xf numFmtId="0" fontId="7" fillId="57" borderId="51" xfId="0" applyFont="1" applyFill="1" applyBorder="1" applyAlignment="1" applyProtection="1">
      <alignment horizontal="center" vertical="center"/>
      <protection locked="0"/>
    </xf>
    <xf numFmtId="0" fontId="7" fillId="57" borderId="0" xfId="0" applyFont="1" applyFill="1" applyBorder="1" applyAlignment="1" applyProtection="1">
      <alignment horizontal="center" vertical="center"/>
      <protection locked="0"/>
    </xf>
    <xf numFmtId="0" fontId="7" fillId="57" borderId="52" xfId="0" applyFont="1" applyFill="1" applyBorder="1" applyAlignment="1" applyProtection="1">
      <alignment horizontal="center" vertical="center"/>
      <protection locked="0"/>
    </xf>
    <xf numFmtId="20" fontId="7" fillId="57" borderId="47" xfId="0" applyNumberFormat="1" applyFont="1" applyFill="1" applyBorder="1" applyAlignment="1" applyProtection="1">
      <alignment horizontal="center" vertical="center" shrinkToFit="1"/>
      <protection locked="0"/>
    </xf>
    <xf numFmtId="20" fontId="7" fillId="57" borderId="4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64" fillId="55" borderId="47" xfId="0" applyFont="1" applyFill="1" applyBorder="1" applyAlignment="1">
      <alignment horizontal="center" vertical="center"/>
    </xf>
    <xf numFmtId="0" fontId="64" fillId="55" borderId="19" xfId="0" applyFont="1" applyFill="1" applyBorder="1" applyAlignment="1">
      <alignment horizontal="center" vertical="center"/>
    </xf>
    <xf numFmtId="0" fontId="64" fillId="55" borderId="45" xfId="0" applyFont="1" applyFill="1" applyBorder="1" applyAlignment="1">
      <alignment horizontal="center" vertical="center"/>
    </xf>
    <xf numFmtId="0" fontId="4" fillId="55" borderId="44" xfId="0" applyFont="1" applyFill="1" applyBorder="1" applyAlignment="1" applyProtection="1">
      <alignment horizontal="center" vertical="center" shrinkToFit="1"/>
      <protection locked="0"/>
    </xf>
    <xf numFmtId="0" fontId="4" fillId="55" borderId="45" xfId="0" applyFont="1" applyFill="1" applyBorder="1" applyAlignment="1" applyProtection="1">
      <alignment horizontal="center" vertical="center" shrinkToFit="1"/>
      <protection locked="0"/>
    </xf>
    <xf numFmtId="0" fontId="6" fillId="0" borderId="46" xfId="122" applyFont="1" applyFill="1" applyBorder="1" applyAlignment="1" applyProtection="1">
      <alignment horizontal="center" vertical="center"/>
      <protection locked="0"/>
    </xf>
    <xf numFmtId="0" fontId="6" fillId="0" borderId="49" xfId="122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210" fontId="7" fillId="0" borderId="47" xfId="0" applyNumberFormat="1" applyFont="1" applyBorder="1" applyAlignment="1">
      <alignment horizontal="center" vertical="center" shrinkToFit="1"/>
    </xf>
    <xf numFmtId="210" fontId="7" fillId="0" borderId="45" xfId="0" applyNumberFormat="1" applyFont="1" applyBorder="1" applyAlignment="1">
      <alignment horizontal="center" vertical="center" shrinkToFit="1"/>
    </xf>
    <xf numFmtId="20" fontId="7" fillId="55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55" borderId="45" xfId="0" applyFont="1" applyFill="1" applyBorder="1" applyAlignment="1" applyProtection="1">
      <alignment horizontal="center" vertical="center" shrinkToFit="1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55" borderId="53" xfId="0" applyFont="1" applyFill="1" applyBorder="1" applyAlignment="1" applyProtection="1">
      <alignment horizontal="center" vertical="center"/>
      <protection locked="0"/>
    </xf>
    <xf numFmtId="0" fontId="5" fillId="55" borderId="55" xfId="0" applyFont="1" applyFill="1" applyBorder="1" applyAlignment="1" applyProtection="1">
      <alignment horizontal="center" vertical="center"/>
      <protection locked="0"/>
    </xf>
    <xf numFmtId="20" fontId="7" fillId="55" borderId="47" xfId="0" applyNumberFormat="1" applyFont="1" applyFill="1" applyBorder="1" applyAlignment="1" applyProtection="1">
      <alignment horizontal="center" vertical="center" shrinkToFit="1"/>
      <protection locked="0"/>
    </xf>
    <xf numFmtId="20" fontId="7" fillId="55" borderId="4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210" fontId="7" fillId="0" borderId="47" xfId="0" applyNumberFormat="1" applyFont="1" applyFill="1" applyBorder="1" applyAlignment="1">
      <alignment horizontal="center" vertical="center" shrinkToFit="1"/>
    </xf>
    <xf numFmtId="210" fontId="7" fillId="0" borderId="45" xfId="0" applyNumberFormat="1" applyFont="1" applyFill="1" applyBorder="1" applyAlignment="1">
      <alignment horizontal="center" vertical="center" shrinkToFit="1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right" vertical="center" shrinkToFit="1"/>
      <protection locked="0"/>
    </xf>
    <xf numFmtId="0" fontId="4" fillId="0" borderId="19" xfId="0" applyFont="1" applyBorder="1" applyAlignment="1" applyProtection="1">
      <alignment horizontal="right" vertical="center" shrinkToFi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7" fillId="0" borderId="48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20" fontId="7" fillId="0" borderId="19" xfId="0" applyNumberFormat="1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4" fillId="0" borderId="44" xfId="135" applyFont="1" applyBorder="1" applyAlignment="1" applyProtection="1">
      <alignment horizontal="center" vertical="center" shrinkToFit="1"/>
      <protection locked="0"/>
    </xf>
    <xf numFmtId="0" fontId="4" fillId="0" borderId="45" xfId="135" applyFont="1" applyBorder="1" applyAlignment="1" applyProtection="1">
      <alignment horizontal="center" vertical="center" shrinkToFit="1"/>
      <protection locked="0"/>
    </xf>
    <xf numFmtId="0" fontId="1" fillId="57" borderId="51" xfId="0" applyFont="1" applyFill="1" applyBorder="1" applyAlignment="1" applyProtection="1">
      <alignment horizontal="center" vertical="center"/>
      <protection locked="0"/>
    </xf>
    <xf numFmtId="0" fontId="1" fillId="57" borderId="0" xfId="0" applyFont="1" applyFill="1" applyBorder="1" applyAlignment="1" applyProtection="1">
      <alignment horizontal="center" vertical="center"/>
      <protection locked="0"/>
    </xf>
    <xf numFmtId="0" fontId="6" fillId="57" borderId="46" xfId="122" applyFont="1" applyFill="1" applyBorder="1" applyAlignment="1" applyProtection="1">
      <alignment horizontal="center" vertical="center"/>
      <protection locked="0"/>
    </xf>
    <xf numFmtId="0" fontId="6" fillId="57" borderId="49" xfId="122" applyFont="1" applyFill="1" applyBorder="1" applyAlignment="1" applyProtection="1">
      <alignment horizontal="center" vertical="center"/>
      <protection locked="0"/>
    </xf>
    <xf numFmtId="210" fontId="7" fillId="57" borderId="47" xfId="0" applyNumberFormat="1" applyFont="1" applyFill="1" applyBorder="1" applyAlignment="1">
      <alignment horizontal="center" vertical="center" shrinkToFit="1"/>
    </xf>
    <xf numFmtId="210" fontId="7" fillId="57" borderId="45" xfId="0" applyNumberFormat="1" applyFont="1" applyFill="1" applyBorder="1" applyAlignment="1">
      <alignment horizontal="center" vertical="center" shrinkToFit="1"/>
    </xf>
    <xf numFmtId="0" fontId="5" fillId="57" borderId="20" xfId="0" applyFont="1" applyFill="1" applyBorder="1" applyAlignment="1" applyProtection="1">
      <alignment horizontal="center" vertical="center"/>
      <protection locked="0"/>
    </xf>
    <xf numFmtId="0" fontId="5" fillId="57" borderId="46" xfId="0" applyFont="1" applyFill="1" applyBorder="1" applyAlignment="1" applyProtection="1">
      <alignment horizontal="center" vertical="center"/>
      <protection locked="0"/>
    </xf>
    <xf numFmtId="0" fontId="64" fillId="57" borderId="47" xfId="0" applyFont="1" applyFill="1" applyBorder="1" applyAlignment="1">
      <alignment horizontal="center" vertical="center"/>
    </xf>
    <xf numFmtId="0" fontId="64" fillId="57" borderId="19" xfId="0" applyFont="1" applyFill="1" applyBorder="1" applyAlignment="1">
      <alignment horizontal="center" vertical="center"/>
    </xf>
    <xf numFmtId="0" fontId="64" fillId="57" borderId="45" xfId="0" applyFont="1" applyFill="1" applyBorder="1" applyAlignment="1">
      <alignment horizontal="center" vertical="center"/>
    </xf>
    <xf numFmtId="20" fontId="7" fillId="57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57" borderId="45" xfId="0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4" fillId="57" borderId="46" xfId="0" applyFont="1" applyFill="1" applyBorder="1" applyAlignment="1">
      <alignment horizontal="center" vertical="center"/>
    </xf>
    <xf numFmtId="0" fontId="64" fillId="57" borderId="49" xfId="0" applyFont="1" applyFill="1" applyBorder="1" applyAlignment="1">
      <alignment horizontal="center" vertical="center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5" fillId="57" borderId="38" xfId="0" applyFont="1" applyFill="1" applyBorder="1" applyAlignment="1" applyProtection="1">
      <alignment horizontal="center" vertical="center"/>
      <protection locked="0"/>
    </xf>
    <xf numFmtId="0" fontId="5" fillId="57" borderId="39" xfId="0" applyFont="1" applyFill="1" applyBorder="1" applyAlignment="1" applyProtection="1">
      <alignment horizontal="center" vertical="center"/>
      <protection locked="0"/>
    </xf>
    <xf numFmtId="0" fontId="6" fillId="57" borderId="49" xfId="0" applyFont="1" applyFill="1" applyBorder="1" applyAlignment="1" applyProtection="1">
      <alignment horizontal="center" vertical="center"/>
      <protection locked="0"/>
    </xf>
    <xf numFmtId="0" fontId="5" fillId="57" borderId="53" xfId="0" applyFont="1" applyFill="1" applyBorder="1" applyAlignment="1" applyProtection="1">
      <alignment horizontal="center" vertical="center"/>
      <protection locked="0"/>
    </xf>
    <xf numFmtId="0" fontId="5" fillId="57" borderId="54" xfId="0" applyFont="1" applyFill="1" applyBorder="1" applyAlignment="1" applyProtection="1">
      <alignment horizontal="center" vertical="center"/>
      <protection locked="0"/>
    </xf>
    <xf numFmtId="0" fontId="5" fillId="57" borderId="55" xfId="0" applyFont="1" applyFill="1" applyBorder="1" applyAlignment="1" applyProtection="1">
      <alignment horizontal="center" vertical="center"/>
      <protection locked="0"/>
    </xf>
    <xf numFmtId="0" fontId="5" fillId="57" borderId="56" xfId="0" applyFont="1" applyFill="1" applyBorder="1" applyAlignment="1" applyProtection="1">
      <alignment horizontal="center" vertical="center"/>
      <protection locked="0"/>
    </xf>
    <xf numFmtId="0" fontId="5" fillId="57" borderId="34" xfId="0" applyFont="1" applyFill="1" applyBorder="1" applyAlignment="1" applyProtection="1">
      <alignment horizontal="center" vertical="center"/>
      <protection locked="0"/>
    </xf>
    <xf numFmtId="0" fontId="6" fillId="57" borderId="44" xfId="0" applyFont="1" applyFill="1" applyBorder="1" applyAlignment="1" applyProtection="1">
      <alignment horizontal="center" vertical="center"/>
      <protection locked="0"/>
    </xf>
    <xf numFmtId="0" fontId="6" fillId="57" borderId="48" xfId="0" applyFont="1" applyFill="1" applyBorder="1" applyAlignment="1" applyProtection="1">
      <alignment horizontal="center" vertical="center"/>
      <protection locked="0"/>
    </xf>
    <xf numFmtId="0" fontId="5" fillId="55" borderId="39" xfId="0" applyFont="1" applyFill="1" applyBorder="1" applyAlignment="1">
      <alignment horizontal="center" vertical="center"/>
    </xf>
    <xf numFmtId="0" fontId="5" fillId="55" borderId="50" xfId="0" applyFont="1" applyFill="1" applyBorder="1" applyAlignment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20" fontId="7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Fill="1" applyBorder="1" applyAlignment="1" applyProtection="1">
      <alignment horizontal="center" vertical="center" shrinkToFit="1"/>
      <protection locked="0"/>
    </xf>
    <xf numFmtId="0" fontId="5" fillId="57" borderId="39" xfId="0" applyFont="1" applyFill="1" applyBorder="1" applyAlignment="1">
      <alignment horizontal="center" vertical="center"/>
    </xf>
    <xf numFmtId="0" fontId="5" fillId="57" borderId="50" xfId="0" applyFont="1" applyFill="1" applyBorder="1" applyAlignment="1">
      <alignment horizontal="center" vertical="center"/>
    </xf>
    <xf numFmtId="0" fontId="4" fillId="57" borderId="44" xfId="135" applyFont="1" applyFill="1" applyBorder="1" applyAlignment="1" applyProtection="1">
      <alignment horizontal="center" vertical="center" shrinkToFit="1"/>
      <protection locked="0"/>
    </xf>
    <xf numFmtId="0" fontId="4" fillId="57" borderId="45" xfId="135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</cellXfs>
  <cellStyles count="179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쉼표 [0] 2" xfId="80"/>
    <cellStyle name="쉼표 [0] 2 2" xfId="81"/>
    <cellStyle name="쉼표 [0] 2 3" xfId="82"/>
    <cellStyle name="쉼표 [0] 2 4" xfId="83"/>
    <cellStyle name="쉼표 [0] 2 5" xfId="84"/>
    <cellStyle name="쉼표 [0] 3" xfId="85"/>
    <cellStyle name="쉼표 [0] 4" xfId="86"/>
    <cellStyle name="쉼표 [0] 5" xfId="87"/>
    <cellStyle name="쉼표 [0] 6" xfId="88"/>
    <cellStyle name="쉼표 [0] 7" xfId="89"/>
    <cellStyle name="연결된 셀" xfId="90"/>
    <cellStyle name="연결된 셀 2" xfId="91"/>
    <cellStyle name="Followed Hyperlink" xfId="92"/>
    <cellStyle name="요약" xfId="93"/>
    <cellStyle name="요약 2" xfId="94"/>
    <cellStyle name="입력" xfId="95"/>
    <cellStyle name="입력 2" xfId="96"/>
    <cellStyle name="제목" xfId="97"/>
    <cellStyle name="제목 1" xfId="98"/>
    <cellStyle name="제목 1 2" xfId="99"/>
    <cellStyle name="제목 2" xfId="100"/>
    <cellStyle name="제목 2 2" xfId="101"/>
    <cellStyle name="제목 3" xfId="102"/>
    <cellStyle name="제목 3 2" xfId="103"/>
    <cellStyle name="제목 4" xfId="104"/>
    <cellStyle name="제목 4 2" xfId="105"/>
    <cellStyle name="제목 5" xfId="106"/>
    <cellStyle name="좋음" xfId="107"/>
    <cellStyle name="좋음 2" xfId="108"/>
    <cellStyle name="출력" xfId="109"/>
    <cellStyle name="출력 2" xfId="110"/>
    <cellStyle name="Currency" xfId="111"/>
    <cellStyle name="Currency [0]" xfId="112"/>
    <cellStyle name="표준 10" xfId="113"/>
    <cellStyle name="표준 10 2" xfId="114"/>
    <cellStyle name="표준 11" xfId="115"/>
    <cellStyle name="표준 11 2" xfId="116"/>
    <cellStyle name="표준 11 3" xfId="117"/>
    <cellStyle name="표준 12" xfId="118"/>
    <cellStyle name="표준 12 2" xfId="119"/>
    <cellStyle name="표준 13" xfId="120"/>
    <cellStyle name="표준 13 2" xfId="121"/>
    <cellStyle name="표준 14" xfId="122"/>
    <cellStyle name="표준 14 2" xfId="123"/>
    <cellStyle name="표준 15" xfId="124"/>
    <cellStyle name="표준 15 2" xfId="125"/>
    <cellStyle name="표준 15 3" xfId="126"/>
    <cellStyle name="표준 16" xfId="127"/>
    <cellStyle name="표준 16 2" xfId="128"/>
    <cellStyle name="표준 17" xfId="129"/>
    <cellStyle name="표준 18" xfId="130"/>
    <cellStyle name="표준 18 2" xfId="131"/>
    <cellStyle name="표준 18 3" xfId="132"/>
    <cellStyle name="표준 19" xfId="133"/>
    <cellStyle name="표준 19 2" xfId="134"/>
    <cellStyle name="표준 2" xfId="135"/>
    <cellStyle name="표준 2 2" xfId="136"/>
    <cellStyle name="표준 2 3" xfId="137"/>
    <cellStyle name="표준 2 3 2" xfId="138"/>
    <cellStyle name="표준 2 3 3" xfId="139"/>
    <cellStyle name="표준 2 4" xfId="140"/>
    <cellStyle name="표준 2 5" xfId="141"/>
    <cellStyle name="표준 2 6" xfId="142"/>
    <cellStyle name="표준 2 7" xfId="143"/>
    <cellStyle name="표준 2 8" xfId="144"/>
    <cellStyle name="표준 20" xfId="145"/>
    <cellStyle name="표준 21" xfId="146"/>
    <cellStyle name="표준 22" xfId="147"/>
    <cellStyle name="표준 22 2" xfId="148"/>
    <cellStyle name="표준 23" xfId="149"/>
    <cellStyle name="표준 24" xfId="150"/>
    <cellStyle name="표준 25" xfId="151"/>
    <cellStyle name="표준 25 2" xfId="152"/>
    <cellStyle name="표준 26" xfId="153"/>
    <cellStyle name="표준 27" xfId="154"/>
    <cellStyle name="표준 28" xfId="155"/>
    <cellStyle name="표준 29" xfId="156"/>
    <cellStyle name="표준 3" xfId="157"/>
    <cellStyle name="표준 30" xfId="158"/>
    <cellStyle name="표준 31" xfId="159"/>
    <cellStyle name="표준 32" xfId="160"/>
    <cellStyle name="표준 33" xfId="161"/>
    <cellStyle name="표준 34" xfId="162"/>
    <cellStyle name="표준 35" xfId="163"/>
    <cellStyle name="표준 36" xfId="164"/>
    <cellStyle name="표준 37" xfId="165"/>
    <cellStyle name="표준 37 2" xfId="166"/>
    <cellStyle name="표준 38" xfId="167"/>
    <cellStyle name="표준 38 2" xfId="168"/>
    <cellStyle name="표준 4" xfId="169"/>
    <cellStyle name="표준 4 2" xfId="170"/>
    <cellStyle name="표준 4 3" xfId="171"/>
    <cellStyle name="표준 45" xfId="172"/>
    <cellStyle name="표준 45 2" xfId="173"/>
    <cellStyle name="표준 46" xfId="174"/>
    <cellStyle name="표준 46 2" xfId="175"/>
    <cellStyle name="표준 48" xfId="176"/>
    <cellStyle name="표준 48 2" xfId="177"/>
    <cellStyle name="표준 49" xfId="178"/>
    <cellStyle name="표준 5" xfId="179"/>
    <cellStyle name="표준 5 2" xfId="180"/>
    <cellStyle name="표준 5 3" xfId="181"/>
    <cellStyle name="표준 6" xfId="182"/>
    <cellStyle name="표준 6 2" xfId="183"/>
    <cellStyle name="표준 6 3" xfId="184"/>
    <cellStyle name="표준 7" xfId="185"/>
    <cellStyle name="표준 7 2" xfId="186"/>
    <cellStyle name="표준 8" xfId="187"/>
    <cellStyle name="표준 9" xfId="188"/>
    <cellStyle name="표준 9 2" xfId="189"/>
    <cellStyle name="표준 9 3" xfId="190"/>
    <cellStyle name="표준_Sheet1" xfId="191"/>
    <cellStyle name="Hyperlink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20"/>
  <sheetViews>
    <sheetView tabSelected="1" view="pageBreakPreview" zoomScaleSheetLayoutView="100" zoomScalePageLayoutView="0" workbookViewId="0" topLeftCell="A837">
      <pane xSplit="4" topLeftCell="E1" activePane="topRight" state="frozen"/>
      <selection pane="topLeft" activeCell="A1" sqref="A1"/>
      <selection pane="topRight" activeCell="A841" sqref="A841:E841"/>
    </sheetView>
  </sheetViews>
  <sheetFormatPr defaultColWidth="8.88671875" defaultRowHeight="19.5" customHeight="1"/>
  <cols>
    <col min="1" max="2" width="5.3359375" style="1" customWidth="1"/>
    <col min="3" max="3" width="5.4453125" style="1" customWidth="1"/>
    <col min="4" max="4" width="5.3359375" style="1" customWidth="1"/>
    <col min="5" max="5" width="5.5546875" style="1" customWidth="1"/>
    <col min="6" max="7" width="5.6640625" style="1" customWidth="1"/>
    <col min="8" max="11" width="5.3359375" style="1" customWidth="1"/>
    <col min="12" max="13" width="5.6640625" style="1" customWidth="1"/>
    <col min="14" max="19" width="5.3359375" style="1" customWidth="1"/>
    <col min="20" max="20" width="5.3359375" style="12" customWidth="1"/>
    <col min="21" max="21" width="5.10546875" style="12" customWidth="1"/>
    <col min="22" max="22" width="7.88671875" style="1" customWidth="1"/>
    <col min="23" max="23" width="10.21484375" style="1" customWidth="1"/>
    <col min="24" max="24" width="8.10546875" style="1" customWidth="1"/>
    <col min="25" max="25" width="11.6640625" style="9" customWidth="1"/>
    <col min="26" max="16384" width="8.88671875" style="1" customWidth="1"/>
  </cols>
  <sheetData>
    <row r="1" spans="1:26" s="130" customFormat="1" ht="31.5" customHeight="1" thickBot="1">
      <c r="A1" s="461" t="s">
        <v>9</v>
      </c>
      <c r="B1" s="462"/>
      <c r="C1" s="462"/>
      <c r="D1" s="462"/>
      <c r="E1" s="463"/>
      <c r="H1" s="464" t="s">
        <v>10</v>
      </c>
      <c r="I1" s="465"/>
      <c r="J1" s="465"/>
      <c r="K1" s="17" t="s">
        <v>4</v>
      </c>
      <c r="L1" s="391" t="s">
        <v>11</v>
      </c>
      <c r="M1" s="391"/>
      <c r="N1" s="392"/>
      <c r="P1" s="81"/>
      <c r="Q1" s="81"/>
      <c r="R1" s="81"/>
      <c r="T1" s="466" t="s">
        <v>28</v>
      </c>
      <c r="U1" s="467"/>
      <c r="V1" s="18">
        <f>V3/V8</f>
        <v>0.006526491769547325</v>
      </c>
      <c r="W1" s="18">
        <f>W3/W8</f>
        <v>0.006466615698267074</v>
      </c>
      <c r="X1" s="18">
        <f>AVERAGE(V1,W1)</f>
        <v>0.006496553733907199</v>
      </c>
      <c r="Y1" s="37" t="s">
        <v>29</v>
      </c>
      <c r="Z1" s="38">
        <f>ROUND(X1*1440,0)/1440</f>
        <v>0.00625</v>
      </c>
    </row>
    <row r="2" spans="22:26" s="130" customFormat="1" ht="9" customHeight="1" thickBot="1">
      <c r="V2" s="18">
        <f>B17</f>
        <v>0.23611111111111113</v>
      </c>
      <c r="W2" s="18">
        <f>C8</f>
        <v>0.23611111111111113</v>
      </c>
      <c r="Z2" s="67"/>
    </row>
    <row r="3" spans="1:26" s="130" customFormat="1" ht="19.5" customHeight="1" thickBot="1">
      <c r="A3" s="468" t="s">
        <v>5</v>
      </c>
      <c r="B3" s="469"/>
      <c r="C3" s="470" t="s">
        <v>30</v>
      </c>
      <c r="D3" s="471"/>
      <c r="E3" s="471"/>
      <c r="F3" s="471"/>
      <c r="G3" s="471"/>
      <c r="H3" s="471"/>
      <c r="I3" s="472"/>
      <c r="J3" s="117"/>
      <c r="N3" s="385" t="s">
        <v>31</v>
      </c>
      <c r="O3" s="386"/>
      <c r="P3" s="387">
        <f>MINUTE(Z1)</f>
        <v>9</v>
      </c>
      <c r="Q3" s="388"/>
      <c r="S3" s="19" t="s">
        <v>7</v>
      </c>
      <c r="T3" s="536">
        <v>0.05486111111111111</v>
      </c>
      <c r="U3" s="537"/>
      <c r="V3" s="18">
        <f>V4-V2</f>
        <v>0.704861111111111</v>
      </c>
      <c r="W3" s="18">
        <f>W4-W2</f>
        <v>0.704861111111111</v>
      </c>
      <c r="Z3" s="67"/>
    </row>
    <row r="4" spans="22:26" s="130" customFormat="1" ht="9" customHeight="1" thickBot="1">
      <c r="V4" s="18">
        <f>L19</f>
        <v>0.9409722222222222</v>
      </c>
      <c r="W4" s="18">
        <f>M10</f>
        <v>0.9409722222222222</v>
      </c>
      <c r="Z4" s="67"/>
    </row>
    <row r="5" spans="1:25" s="130" customFormat="1" ht="19.5" customHeight="1">
      <c r="A5" s="459" t="s">
        <v>0</v>
      </c>
      <c r="B5" s="453">
        <v>1</v>
      </c>
      <c r="C5" s="453"/>
      <c r="D5" s="453">
        <v>2</v>
      </c>
      <c r="E5" s="453"/>
      <c r="F5" s="453">
        <v>3</v>
      </c>
      <c r="G5" s="453"/>
      <c r="H5" s="453">
        <v>4</v>
      </c>
      <c r="I5" s="453"/>
      <c r="J5" s="453">
        <v>5</v>
      </c>
      <c r="K5" s="453"/>
      <c r="L5" s="453">
        <v>6</v>
      </c>
      <c r="M5" s="453"/>
      <c r="N5" s="453">
        <v>7</v>
      </c>
      <c r="O5" s="453"/>
      <c r="P5" s="453">
        <v>8</v>
      </c>
      <c r="Q5" s="453"/>
      <c r="R5" s="453">
        <v>9</v>
      </c>
      <c r="S5" s="453"/>
      <c r="T5" s="453">
        <v>10</v>
      </c>
      <c r="U5" s="454"/>
      <c r="Y5" s="67"/>
    </row>
    <row r="6" spans="1:25" s="130" customFormat="1" ht="19.5" customHeight="1">
      <c r="A6" s="460"/>
      <c r="B6" s="20" t="s">
        <v>10</v>
      </c>
      <c r="C6" s="20" t="s">
        <v>12</v>
      </c>
      <c r="D6" s="20" t="s">
        <v>10</v>
      </c>
      <c r="E6" s="20" t="s">
        <v>12</v>
      </c>
      <c r="F6" s="20" t="s">
        <v>10</v>
      </c>
      <c r="G6" s="20" t="s">
        <v>12</v>
      </c>
      <c r="H6" s="20" t="s">
        <v>10</v>
      </c>
      <c r="I6" s="20" t="s">
        <v>12</v>
      </c>
      <c r="J6" s="20" t="s">
        <v>10</v>
      </c>
      <c r="K6" s="20" t="s">
        <v>12</v>
      </c>
      <c r="L6" s="20" t="s">
        <v>10</v>
      </c>
      <c r="M6" s="20" t="s">
        <v>12</v>
      </c>
      <c r="N6" s="20"/>
      <c r="O6" s="20"/>
      <c r="P6" s="20"/>
      <c r="Q6" s="20"/>
      <c r="R6" s="20"/>
      <c r="S6" s="20"/>
      <c r="T6" s="20"/>
      <c r="U6" s="21"/>
      <c r="V6" s="130" t="s">
        <v>32</v>
      </c>
      <c r="W6" s="73" t="s">
        <v>33</v>
      </c>
      <c r="Y6" s="67"/>
    </row>
    <row r="7" spans="1:25" s="130" customFormat="1" ht="23.25" customHeight="1">
      <c r="A7" s="69" t="s">
        <v>34</v>
      </c>
      <c r="B7" s="83"/>
      <c r="C7" s="83" t="s">
        <v>13</v>
      </c>
      <c r="D7" s="83">
        <v>0.3020833333333333</v>
      </c>
      <c r="E7" s="83">
        <v>0.3652777777777778</v>
      </c>
      <c r="F7" s="83">
        <v>0.4465277777777778</v>
      </c>
      <c r="G7" s="83">
        <v>0.5069444444444444</v>
      </c>
      <c r="H7" s="83"/>
      <c r="I7" s="83"/>
      <c r="J7" s="83"/>
      <c r="K7" s="83"/>
      <c r="L7" s="83"/>
      <c r="M7" s="83"/>
      <c r="N7" s="85"/>
      <c r="O7" s="28"/>
      <c r="P7" s="28"/>
      <c r="Q7" s="28"/>
      <c r="R7" s="20"/>
      <c r="S7" s="83"/>
      <c r="T7" s="118"/>
      <c r="U7" s="27"/>
      <c r="V7" s="109">
        <f>COUNTA(B7:U39)</f>
        <v>217</v>
      </c>
      <c r="W7" s="119">
        <f>V7/21/2</f>
        <v>5.166666666666667</v>
      </c>
      <c r="Y7" s="67"/>
    </row>
    <row r="8" spans="1:27" s="130" customFormat="1" ht="23.25" customHeight="1">
      <c r="A8" s="69" t="s">
        <v>35</v>
      </c>
      <c r="B8" s="84"/>
      <c r="C8" s="84">
        <v>0.23611111111111113</v>
      </c>
      <c r="D8" s="84">
        <v>0.3076388888888889</v>
      </c>
      <c r="E8" s="84">
        <v>0.3729166666666666</v>
      </c>
      <c r="F8" s="84">
        <v>0.4527777777777778</v>
      </c>
      <c r="G8" s="84">
        <v>0.5131944444444444</v>
      </c>
      <c r="H8" s="84">
        <v>0.5847222222222223</v>
      </c>
      <c r="I8" s="84">
        <v>0.6465277777777778</v>
      </c>
      <c r="J8" s="84">
        <v>0.7236111111111111</v>
      </c>
      <c r="K8" s="84">
        <v>0.7937500000000001</v>
      </c>
      <c r="L8" s="84">
        <v>0.8701388888888889</v>
      </c>
      <c r="M8" s="84">
        <v>0.9256944444444444</v>
      </c>
      <c r="N8" s="85"/>
      <c r="O8" s="28"/>
      <c r="P8" s="28"/>
      <c r="Q8" s="28"/>
      <c r="R8" s="20"/>
      <c r="S8" s="84"/>
      <c r="T8" s="24"/>
      <c r="U8" s="27"/>
      <c r="V8" s="26">
        <f>COUNTA(B7:B39,D7:D39,F7:F39,H7:H39,J7:J39,L7:L39,N7:N39,P7:P39,R7:R39,T7:T39)</f>
        <v>108</v>
      </c>
      <c r="W8" s="26">
        <f>COUNTA(C7:C39,E7:E39,G7:G39,I7:I39,K7:K39,M7:M39,O7:O39,Q7:Q39,S7:S39,U7:U39)</f>
        <v>109</v>
      </c>
      <c r="Y8" s="130">
        <f>(V8+W8)/2</f>
        <v>108.5</v>
      </c>
      <c r="AA8" s="67" t="s">
        <v>14</v>
      </c>
    </row>
    <row r="9" spans="1:27" s="130" customFormat="1" ht="23.25" customHeight="1">
      <c r="A9" s="69" t="s">
        <v>36</v>
      </c>
      <c r="B9" s="120"/>
      <c r="C9" s="84">
        <v>0.24375</v>
      </c>
      <c r="D9" s="84">
        <v>0.3145833333333333</v>
      </c>
      <c r="E9" s="84">
        <v>0.37986111111111115</v>
      </c>
      <c r="F9" s="84">
        <v>0.4590277777777778</v>
      </c>
      <c r="G9" s="84">
        <v>0.5194444444444445</v>
      </c>
      <c r="H9" s="84">
        <v>0.5916666666666667</v>
      </c>
      <c r="I9" s="84">
        <v>0.6534722222222222</v>
      </c>
      <c r="J9" s="84">
        <v>0.7305555555555556</v>
      </c>
      <c r="K9" s="84">
        <v>0.8013888888888889</v>
      </c>
      <c r="L9" s="84">
        <v>0.8777777777777778</v>
      </c>
      <c r="M9" s="84">
        <v>0.9333333333333332</v>
      </c>
      <c r="N9" s="85"/>
      <c r="O9" s="28"/>
      <c r="P9" s="28"/>
      <c r="Q9" s="121"/>
      <c r="R9" s="20"/>
      <c r="S9" s="122"/>
      <c r="T9" s="24"/>
      <c r="U9" s="27"/>
      <c r="V9" s="130" t="s">
        <v>37</v>
      </c>
      <c r="W9" s="130" t="s">
        <v>38</v>
      </c>
      <c r="Y9" s="130" t="s">
        <v>39</v>
      </c>
      <c r="AA9" s="67" t="s">
        <v>14</v>
      </c>
    </row>
    <row r="10" spans="1:27" s="130" customFormat="1" ht="23.25" customHeight="1">
      <c r="A10" s="69" t="s">
        <v>40</v>
      </c>
      <c r="B10" s="120"/>
      <c r="C10" s="84">
        <v>0.25069444444444444</v>
      </c>
      <c r="D10" s="84">
        <v>0.3215277777777778</v>
      </c>
      <c r="E10" s="84">
        <v>0.38680555555555557</v>
      </c>
      <c r="F10" s="84">
        <v>0.46527777777777773</v>
      </c>
      <c r="G10" s="84">
        <v>0.5256944444444445</v>
      </c>
      <c r="H10" s="84">
        <v>0.5986111111111111</v>
      </c>
      <c r="I10" s="84">
        <v>0.6604166666666667</v>
      </c>
      <c r="J10" s="84">
        <v>0.7374999999999999</v>
      </c>
      <c r="K10" s="84">
        <v>0.8083333333333332</v>
      </c>
      <c r="L10" s="84">
        <v>0.8854166666666666</v>
      </c>
      <c r="M10" s="84">
        <v>0.9409722222222222</v>
      </c>
      <c r="N10" s="85"/>
      <c r="O10" s="28"/>
      <c r="P10" s="28"/>
      <c r="Q10" s="121"/>
      <c r="R10" s="20"/>
      <c r="S10" s="122"/>
      <c r="T10" s="24"/>
      <c r="U10" s="27"/>
      <c r="V10" s="67"/>
      <c r="W10" s="67"/>
      <c r="AA10" s="67" t="s">
        <v>14</v>
      </c>
    </row>
    <row r="11" spans="1:23" s="130" customFormat="1" ht="23.25" customHeight="1">
      <c r="A11" s="69" t="s">
        <v>41</v>
      </c>
      <c r="B11" s="120"/>
      <c r="C11" s="84">
        <v>0.2576388888888889</v>
      </c>
      <c r="D11" s="84">
        <v>0.3284722222222222</v>
      </c>
      <c r="E11" s="84">
        <v>0.39375</v>
      </c>
      <c r="F11" s="84">
        <v>0.47152777777777777</v>
      </c>
      <c r="G11" s="84">
        <v>0.5319444444444444</v>
      </c>
      <c r="H11" s="84">
        <v>0.6055555555555555</v>
      </c>
      <c r="I11" s="84">
        <v>0.6673611111111111</v>
      </c>
      <c r="J11" s="84">
        <v>0.7451388888888889</v>
      </c>
      <c r="K11" s="84">
        <v>0.8152777777777778</v>
      </c>
      <c r="L11" s="84">
        <v>0.8923611111111112</v>
      </c>
      <c r="M11" s="84"/>
      <c r="N11" s="85"/>
      <c r="O11" s="28"/>
      <c r="P11" s="28"/>
      <c r="Q11" s="121"/>
      <c r="R11" s="20"/>
      <c r="S11" s="123"/>
      <c r="T11" s="24"/>
      <c r="U11" s="27"/>
      <c r="V11" s="67"/>
      <c r="W11" s="67"/>
    </row>
    <row r="12" spans="1:23" s="130" customFormat="1" ht="23.25" customHeight="1">
      <c r="A12" s="69" t="s">
        <v>42</v>
      </c>
      <c r="B12" s="114"/>
      <c r="C12" s="82">
        <v>0.2638888888888889</v>
      </c>
      <c r="D12" s="82">
        <v>0.3354166666666667</v>
      </c>
      <c r="E12" s="82">
        <v>0.40069444444444446</v>
      </c>
      <c r="F12" s="82">
        <v>0.4777777777777778</v>
      </c>
      <c r="G12" s="82">
        <v>0.5381944444444444</v>
      </c>
      <c r="H12" s="82">
        <v>0.6124999999999999</v>
      </c>
      <c r="I12" s="82">
        <v>0.6743055555555556</v>
      </c>
      <c r="J12" s="82">
        <v>0.7527777777777778</v>
      </c>
      <c r="K12" s="82">
        <v>0.8215277777777777</v>
      </c>
      <c r="L12" s="82">
        <v>0.8993055555555555</v>
      </c>
      <c r="M12" s="82"/>
      <c r="N12" s="85"/>
      <c r="O12" s="28"/>
      <c r="P12" s="28"/>
      <c r="Q12" s="28"/>
      <c r="R12" s="20"/>
      <c r="S12" s="122"/>
      <c r="T12" s="24"/>
      <c r="U12" s="27"/>
      <c r="V12" s="86">
        <f>L10-L9</f>
        <v>0.007638888888888862</v>
      </c>
      <c r="W12" s="86">
        <f aca="true" t="shared" si="0" ref="W12:W17">K23-K22</f>
        <v>0.006249999999999978</v>
      </c>
    </row>
    <row r="13" spans="1:23" s="130" customFormat="1" ht="23.25" customHeight="1">
      <c r="A13" s="69" t="s">
        <v>43</v>
      </c>
      <c r="B13" s="114"/>
      <c r="C13" s="82">
        <v>0.26944444444444443</v>
      </c>
      <c r="D13" s="82">
        <v>0.3430555555555555</v>
      </c>
      <c r="E13" s="82">
        <v>0.4069444444444445</v>
      </c>
      <c r="F13" s="82">
        <v>0.4840277777777778</v>
      </c>
      <c r="G13" s="82">
        <v>0.5444444444444444</v>
      </c>
      <c r="H13" s="82">
        <v>0.6194444444444445</v>
      </c>
      <c r="I13" s="82">
        <v>0.68125</v>
      </c>
      <c r="J13" s="82">
        <v>0.7604166666666666</v>
      </c>
      <c r="K13" s="82">
        <v>0.8277777777777778</v>
      </c>
      <c r="L13" s="82">
        <v>0.90625</v>
      </c>
      <c r="M13" s="82"/>
      <c r="N13" s="85"/>
      <c r="O13" s="28"/>
      <c r="P13" s="28"/>
      <c r="Q13" s="28"/>
      <c r="R13" s="24"/>
      <c r="S13" s="122"/>
      <c r="T13" s="24"/>
      <c r="U13" s="27"/>
      <c r="V13" s="86">
        <f aca="true" t="shared" si="1" ref="V13:V21">L11-L10</f>
        <v>0.006944444444444531</v>
      </c>
      <c r="W13" s="86">
        <f t="shared" si="0"/>
        <v>0.006250000000000089</v>
      </c>
    </row>
    <row r="14" spans="1:23" s="130" customFormat="1" ht="23.25" customHeight="1">
      <c r="A14" s="69" t="s">
        <v>44</v>
      </c>
      <c r="B14" s="82"/>
      <c r="C14" s="124">
        <v>0.2743055555555555</v>
      </c>
      <c r="D14" s="82">
        <v>0.3506944444444444</v>
      </c>
      <c r="E14" s="82">
        <v>0.4131944444444444</v>
      </c>
      <c r="F14" s="82">
        <v>0.4902777777777778</v>
      </c>
      <c r="G14" s="82">
        <v>0.5513888888888888</v>
      </c>
      <c r="H14" s="82">
        <v>0.6263888888888889</v>
      </c>
      <c r="I14" s="82">
        <v>0.6881944444444444</v>
      </c>
      <c r="J14" s="82">
        <v>0.7680555555555556</v>
      </c>
      <c r="K14" s="82">
        <v>0.8340277777777777</v>
      </c>
      <c r="L14" s="82">
        <v>0.9131944444444445</v>
      </c>
      <c r="M14" s="82"/>
      <c r="N14" s="85"/>
      <c r="O14" s="28"/>
      <c r="P14" s="28"/>
      <c r="Q14" s="28"/>
      <c r="R14" s="24"/>
      <c r="S14" s="82"/>
      <c r="T14" s="125"/>
      <c r="U14" s="27"/>
      <c r="V14" s="86">
        <f t="shared" si="1"/>
        <v>0.006944444444444309</v>
      </c>
      <c r="W14" s="86">
        <f t="shared" si="0"/>
        <v>0.00694444444444442</v>
      </c>
    </row>
    <row r="15" spans="1:23" s="130" customFormat="1" ht="23.25" customHeight="1">
      <c r="A15" s="69" t="s">
        <v>45</v>
      </c>
      <c r="B15" s="82"/>
      <c r="C15" s="124">
        <v>0.2791666666666667</v>
      </c>
      <c r="D15" s="82">
        <v>0.35833333333333334</v>
      </c>
      <c r="E15" s="82">
        <v>0.41944444444444445</v>
      </c>
      <c r="F15" s="82">
        <v>0.49652777777777773</v>
      </c>
      <c r="G15" s="82">
        <v>0.5583333333333333</v>
      </c>
      <c r="H15" s="82"/>
      <c r="I15" s="82"/>
      <c r="J15" s="82"/>
      <c r="K15" s="82"/>
      <c r="L15" s="82"/>
      <c r="M15" s="82"/>
      <c r="N15" s="85"/>
      <c r="O15" s="28"/>
      <c r="P15" s="28"/>
      <c r="Q15" s="28"/>
      <c r="R15" s="24"/>
      <c r="S15" s="82"/>
      <c r="T15" s="24"/>
      <c r="U15" s="27"/>
      <c r="V15" s="86">
        <f t="shared" si="1"/>
        <v>0.006944444444444531</v>
      </c>
      <c r="W15" s="86">
        <f t="shared" si="0"/>
        <v>0.00694444444444442</v>
      </c>
    </row>
    <row r="16" spans="1:23" s="130" customFormat="1" ht="23.25" customHeight="1">
      <c r="A16" s="69" t="s">
        <v>46</v>
      </c>
      <c r="B16" s="82" t="s">
        <v>16</v>
      </c>
      <c r="C16" s="124">
        <v>0.28402777777777777</v>
      </c>
      <c r="D16" s="82">
        <v>0.3652777777777778</v>
      </c>
      <c r="E16" s="82">
        <v>0.42569444444444443</v>
      </c>
      <c r="F16" s="82">
        <v>0.5027777777777778</v>
      </c>
      <c r="G16" s="82">
        <v>0.5645833333333333</v>
      </c>
      <c r="H16" s="82">
        <v>0.6333333333333333</v>
      </c>
      <c r="I16" s="82">
        <v>0.6951388888888889</v>
      </c>
      <c r="J16" s="82">
        <v>0.7756944444444445</v>
      </c>
      <c r="K16" s="82">
        <v>0.8402777777777778</v>
      </c>
      <c r="L16" s="82">
        <v>0.9201388888888888</v>
      </c>
      <c r="M16" s="28"/>
      <c r="N16" s="85"/>
      <c r="O16" s="28"/>
      <c r="P16" s="28"/>
      <c r="Q16" s="121"/>
      <c r="R16" s="82"/>
      <c r="S16" s="122"/>
      <c r="T16" s="24"/>
      <c r="U16" s="27"/>
      <c r="V16" s="86">
        <f t="shared" si="1"/>
        <v>0.006944444444444531</v>
      </c>
      <c r="W16" s="86">
        <f t="shared" si="0"/>
        <v>0.00694444444444442</v>
      </c>
    </row>
    <row r="17" spans="1:27" s="130" customFormat="1" ht="23.25" customHeight="1">
      <c r="A17" s="69" t="s">
        <v>18</v>
      </c>
      <c r="B17" s="82">
        <v>0.23611111111111113</v>
      </c>
      <c r="C17" s="124">
        <v>0.2888888888888889</v>
      </c>
      <c r="D17" s="82">
        <v>0.37152777777777773</v>
      </c>
      <c r="E17" s="82">
        <v>0.43194444444444446</v>
      </c>
      <c r="F17" s="82">
        <v>0.5090277777777777</v>
      </c>
      <c r="G17" s="82">
        <v>0.5708333333333333</v>
      </c>
      <c r="H17" s="82">
        <v>0.6402777777777778</v>
      </c>
      <c r="I17" s="82">
        <v>0.7020833333333334</v>
      </c>
      <c r="J17" s="82">
        <v>0.7833333333333333</v>
      </c>
      <c r="K17" s="82">
        <v>0.8465277777777778</v>
      </c>
      <c r="L17" s="82">
        <v>0.9270833333333334</v>
      </c>
      <c r="M17" s="82"/>
      <c r="N17" s="85"/>
      <c r="O17" s="28"/>
      <c r="P17" s="28"/>
      <c r="Q17" s="121"/>
      <c r="R17" s="24"/>
      <c r="S17" s="122"/>
      <c r="T17" s="24"/>
      <c r="U17" s="27"/>
      <c r="V17" s="86">
        <f t="shared" si="1"/>
        <v>-0.9131944444444445</v>
      </c>
      <c r="W17" s="86">
        <f t="shared" si="0"/>
        <v>0.006944444444444531</v>
      </c>
      <c r="AA17" s="67" t="s">
        <v>17</v>
      </c>
    </row>
    <row r="18" spans="1:27" s="130" customFormat="1" ht="23.25" customHeight="1">
      <c r="A18" s="69" t="s">
        <v>19</v>
      </c>
      <c r="B18" s="82">
        <v>0.24097222222222223</v>
      </c>
      <c r="C18" s="124">
        <v>0.29375</v>
      </c>
      <c r="D18" s="82">
        <v>0.37777777777777777</v>
      </c>
      <c r="E18" s="82">
        <v>0.4381944444444445</v>
      </c>
      <c r="F18" s="82">
        <v>0.5152777777777778</v>
      </c>
      <c r="G18" s="82">
        <v>0.5770833333333333</v>
      </c>
      <c r="H18" s="82">
        <v>0.6472222222222223</v>
      </c>
      <c r="I18" s="82">
        <v>0.7097222222222223</v>
      </c>
      <c r="J18" s="82">
        <v>0.7909722222222223</v>
      </c>
      <c r="K18" s="82">
        <v>0.8527777777777777</v>
      </c>
      <c r="L18" s="82">
        <v>0.9340277777777778</v>
      </c>
      <c r="M18" s="28"/>
      <c r="N18" s="85"/>
      <c r="O18" s="28"/>
      <c r="P18" s="28"/>
      <c r="Q18" s="121"/>
      <c r="R18" s="24"/>
      <c r="S18" s="23"/>
      <c r="T18" s="24"/>
      <c r="U18" s="27"/>
      <c r="V18" s="86">
        <f>L16-L14</f>
        <v>0.006944444444444309</v>
      </c>
      <c r="W18" s="86">
        <f>M8-K28</f>
        <v>0.007638888888888751</v>
      </c>
      <c r="AA18" s="67" t="s">
        <v>47</v>
      </c>
    </row>
    <row r="19" spans="1:27" s="130" customFormat="1" ht="23.25" customHeight="1">
      <c r="A19" s="69" t="s">
        <v>20</v>
      </c>
      <c r="B19" s="82">
        <v>0.2465277777777778</v>
      </c>
      <c r="C19" s="124">
        <v>0.29930555555555555</v>
      </c>
      <c r="D19" s="82">
        <v>0.3840277777777778</v>
      </c>
      <c r="E19" s="82">
        <v>0.4444444444444444</v>
      </c>
      <c r="F19" s="82">
        <v>0.5215277777777778</v>
      </c>
      <c r="G19" s="82">
        <v>0.5833333333333334</v>
      </c>
      <c r="H19" s="82">
        <v>0.6541666666666667</v>
      </c>
      <c r="I19" s="82">
        <v>0.717361111111111</v>
      </c>
      <c r="J19" s="82">
        <v>0.7986111111111112</v>
      </c>
      <c r="K19" s="82">
        <v>0.8590277777777778</v>
      </c>
      <c r="L19" s="82">
        <v>0.9409722222222222</v>
      </c>
      <c r="M19" s="28"/>
      <c r="N19" s="85"/>
      <c r="O19" s="28"/>
      <c r="P19" s="28"/>
      <c r="Q19" s="28"/>
      <c r="R19" s="24"/>
      <c r="S19" s="23"/>
      <c r="T19" s="24"/>
      <c r="U19" s="27"/>
      <c r="V19" s="86">
        <f t="shared" si="1"/>
        <v>0.006944444444444531</v>
      </c>
      <c r="W19" s="86">
        <f>M9-M8</f>
        <v>0.007638888888888862</v>
      </c>
      <c r="AA19" s="67" t="s">
        <v>47</v>
      </c>
    </row>
    <row r="20" spans="1:27" s="130" customFormat="1" ht="23.25" customHeight="1">
      <c r="A20" s="69" t="s">
        <v>48</v>
      </c>
      <c r="B20" s="82">
        <v>0.2520833333333333</v>
      </c>
      <c r="C20" s="124">
        <v>0.3048611111111111</v>
      </c>
      <c r="D20" s="82">
        <v>0.3902777777777778</v>
      </c>
      <c r="E20" s="82">
        <v>0.45069444444444445</v>
      </c>
      <c r="F20" s="82">
        <v>0.5277777777777778</v>
      </c>
      <c r="G20" s="82">
        <v>0.5895833333333333</v>
      </c>
      <c r="H20" s="82">
        <v>0.6611111111111111</v>
      </c>
      <c r="I20" s="82">
        <v>0.725</v>
      </c>
      <c r="J20" s="82">
        <v>0.80625</v>
      </c>
      <c r="K20" s="82">
        <v>0.8652777777777777</v>
      </c>
      <c r="L20" s="82"/>
      <c r="M20" s="28"/>
      <c r="N20" s="85"/>
      <c r="O20" s="28"/>
      <c r="P20" s="28"/>
      <c r="Q20" s="28"/>
      <c r="R20" s="24"/>
      <c r="S20" s="23"/>
      <c r="T20" s="24"/>
      <c r="U20" s="27"/>
      <c r="V20" s="86">
        <f t="shared" si="1"/>
        <v>0.00694444444444442</v>
      </c>
      <c r="W20" s="86">
        <f>M10-M9</f>
        <v>0.007638888888888973</v>
      </c>
      <c r="AA20" s="67"/>
    </row>
    <row r="21" spans="1:27" s="130" customFormat="1" ht="23.25" customHeight="1">
      <c r="A21" s="69" t="s">
        <v>22</v>
      </c>
      <c r="B21" s="82">
        <v>0.2576388888888889</v>
      </c>
      <c r="C21" s="124">
        <v>0.3104166666666667</v>
      </c>
      <c r="D21" s="82">
        <v>0.3965277777777778</v>
      </c>
      <c r="E21" s="82">
        <v>0.45694444444444443</v>
      </c>
      <c r="F21" s="82">
        <v>0.5340277777777778</v>
      </c>
      <c r="G21" s="82">
        <v>0.5958333333333333</v>
      </c>
      <c r="H21" s="82">
        <v>0.6680555555555556</v>
      </c>
      <c r="I21" s="82">
        <v>0.7326388888888888</v>
      </c>
      <c r="J21" s="82">
        <v>0.813888888888889</v>
      </c>
      <c r="K21" s="82">
        <v>0.8715277777777778</v>
      </c>
      <c r="L21" s="82"/>
      <c r="M21" s="28"/>
      <c r="N21" s="85"/>
      <c r="O21" s="28"/>
      <c r="P21" s="28"/>
      <c r="Q21" s="28"/>
      <c r="R21" s="24"/>
      <c r="S21" s="23"/>
      <c r="T21" s="24"/>
      <c r="U21" s="27"/>
      <c r="V21" s="86">
        <f t="shared" si="1"/>
        <v>0.00694444444444442</v>
      </c>
      <c r="W21" s="86">
        <f>M11-M10</f>
        <v>-0.9409722222222222</v>
      </c>
      <c r="AA21" s="67"/>
    </row>
    <row r="22" spans="1:27" s="130" customFormat="1" ht="23.25" customHeight="1">
      <c r="A22" s="69" t="s">
        <v>23</v>
      </c>
      <c r="B22" s="82">
        <v>0.26319444444444445</v>
      </c>
      <c r="C22" s="124">
        <v>0.3159722222222222</v>
      </c>
      <c r="D22" s="82">
        <v>0.40277777777777773</v>
      </c>
      <c r="E22" s="82">
        <v>0.46319444444444446</v>
      </c>
      <c r="F22" s="82">
        <v>0.5402777777777777</v>
      </c>
      <c r="G22" s="82">
        <v>0.6020833333333333</v>
      </c>
      <c r="H22" s="82">
        <v>0.6749999999999999</v>
      </c>
      <c r="I22" s="82">
        <v>0.7402777777777777</v>
      </c>
      <c r="J22" s="82">
        <v>0.8208333333333333</v>
      </c>
      <c r="K22" s="82">
        <v>0.8777777777777778</v>
      </c>
      <c r="L22" s="82"/>
      <c r="M22" s="28"/>
      <c r="N22" s="85"/>
      <c r="O22" s="28"/>
      <c r="P22" s="28"/>
      <c r="Q22" s="28"/>
      <c r="R22" s="24"/>
      <c r="S22" s="23"/>
      <c r="T22" s="24"/>
      <c r="U22" s="27"/>
      <c r="V22" s="86"/>
      <c r="W22" s="86"/>
      <c r="AA22" s="67"/>
    </row>
    <row r="23" spans="1:27" s="130" customFormat="1" ht="23.25" customHeight="1">
      <c r="A23" s="69" t="s">
        <v>24</v>
      </c>
      <c r="B23" s="82">
        <v>0.26875</v>
      </c>
      <c r="C23" s="82">
        <v>0.32222222222222224</v>
      </c>
      <c r="D23" s="82">
        <v>0.40902777777777777</v>
      </c>
      <c r="E23" s="82">
        <v>0.4694444444444445</v>
      </c>
      <c r="F23" s="82">
        <v>0.5465277777777778</v>
      </c>
      <c r="G23" s="82">
        <v>0.6083333333333333</v>
      </c>
      <c r="H23" s="82">
        <v>0.6819444444444445</v>
      </c>
      <c r="I23" s="82">
        <v>0.7479166666666667</v>
      </c>
      <c r="J23" s="82">
        <v>0.8277777777777778</v>
      </c>
      <c r="K23" s="82">
        <v>0.8840277777777777</v>
      </c>
      <c r="L23" s="82"/>
      <c r="M23" s="82"/>
      <c r="N23" s="85"/>
      <c r="O23" s="28"/>
      <c r="P23" s="28"/>
      <c r="Q23" s="28"/>
      <c r="R23" s="24"/>
      <c r="S23" s="23"/>
      <c r="T23" s="24"/>
      <c r="U23" s="27"/>
      <c r="V23" s="67"/>
      <c r="W23" s="86"/>
      <c r="AA23" s="67"/>
    </row>
    <row r="24" spans="1:27" s="130" customFormat="1" ht="23.25" customHeight="1">
      <c r="A24" s="69" t="s">
        <v>25</v>
      </c>
      <c r="B24" s="82">
        <v>0.2743055555555555</v>
      </c>
      <c r="C24" s="82">
        <v>0.3284722222222222</v>
      </c>
      <c r="D24" s="82">
        <v>0.4152777777777778</v>
      </c>
      <c r="E24" s="82">
        <v>0.4756944444444444</v>
      </c>
      <c r="F24" s="82">
        <v>0.5527777777777778</v>
      </c>
      <c r="G24" s="82">
        <v>0.6145833333333334</v>
      </c>
      <c r="H24" s="82">
        <v>0.688888888888889</v>
      </c>
      <c r="I24" s="82">
        <v>0.7555555555555555</v>
      </c>
      <c r="J24" s="82">
        <v>0.8347222222222223</v>
      </c>
      <c r="K24" s="82">
        <v>0.8902777777777778</v>
      </c>
      <c r="L24" s="82"/>
      <c r="M24" s="82"/>
      <c r="N24" s="85"/>
      <c r="O24" s="28"/>
      <c r="P24" s="28"/>
      <c r="Q24" s="28"/>
      <c r="R24" s="22"/>
      <c r="S24" s="23"/>
      <c r="T24" s="24"/>
      <c r="U24" s="27"/>
      <c r="W24" s="86"/>
      <c r="AA24" s="67"/>
    </row>
    <row r="25" spans="1:27" s="130" customFormat="1" ht="23.25" customHeight="1">
      <c r="A25" s="69" t="s">
        <v>26</v>
      </c>
      <c r="B25" s="82">
        <v>0.2798611111111111</v>
      </c>
      <c r="C25" s="82">
        <v>0.3354166666666667</v>
      </c>
      <c r="D25" s="82">
        <v>0.4215277777777778</v>
      </c>
      <c r="E25" s="82">
        <v>0.48194444444444445</v>
      </c>
      <c r="F25" s="82">
        <v>0.5590277777777778</v>
      </c>
      <c r="G25" s="82">
        <v>0.6208333333333333</v>
      </c>
      <c r="H25" s="82">
        <v>0.6958333333333333</v>
      </c>
      <c r="I25" s="82">
        <v>0.7631944444444444</v>
      </c>
      <c r="J25" s="82">
        <v>0.8416666666666667</v>
      </c>
      <c r="K25" s="82">
        <v>0.8972222222222223</v>
      </c>
      <c r="L25" s="82"/>
      <c r="M25" s="28"/>
      <c r="N25" s="85"/>
      <c r="O25" s="28"/>
      <c r="P25" s="28"/>
      <c r="Q25" s="28"/>
      <c r="R25" s="20"/>
      <c r="S25" s="23"/>
      <c r="T25" s="24"/>
      <c r="U25" s="27"/>
      <c r="W25" s="86"/>
      <c r="AA25" s="67"/>
    </row>
    <row r="26" spans="1:27" s="130" customFormat="1" ht="23.25" customHeight="1">
      <c r="A26" s="69" t="s">
        <v>49</v>
      </c>
      <c r="B26" s="82">
        <v>0.28541666666666665</v>
      </c>
      <c r="C26" s="82">
        <v>0.3423611111111111</v>
      </c>
      <c r="D26" s="82">
        <v>0.4277777777777778</v>
      </c>
      <c r="E26" s="82">
        <v>0.48819444444444443</v>
      </c>
      <c r="F26" s="82">
        <v>0.5652777777777778</v>
      </c>
      <c r="G26" s="82">
        <v>0.6270833333333333</v>
      </c>
      <c r="H26" s="82">
        <v>0.7027777777777778</v>
      </c>
      <c r="I26" s="82">
        <v>0.7708333333333334</v>
      </c>
      <c r="J26" s="82">
        <v>0.8486111111111111</v>
      </c>
      <c r="K26" s="82">
        <v>0.9041666666666667</v>
      </c>
      <c r="L26" s="82"/>
      <c r="M26" s="28"/>
      <c r="N26" s="85"/>
      <c r="O26" s="28"/>
      <c r="P26" s="28"/>
      <c r="Q26" s="28"/>
      <c r="R26" s="20"/>
      <c r="S26" s="24"/>
      <c r="T26" s="24"/>
      <c r="U26" s="27"/>
      <c r="AA26" s="67"/>
    </row>
    <row r="27" spans="1:27" s="130" customFormat="1" ht="23.25" customHeight="1">
      <c r="A27" s="69" t="s">
        <v>50</v>
      </c>
      <c r="B27" s="82">
        <v>0.29097222222222224</v>
      </c>
      <c r="C27" s="82">
        <v>0.35000000000000003</v>
      </c>
      <c r="D27" s="82">
        <v>0.43402777777777773</v>
      </c>
      <c r="E27" s="82">
        <v>0.49444444444444446</v>
      </c>
      <c r="F27" s="82">
        <v>0.5715277777777777</v>
      </c>
      <c r="G27" s="82">
        <v>0.6333333333333333</v>
      </c>
      <c r="H27" s="82">
        <v>0.7097222222222223</v>
      </c>
      <c r="I27" s="82">
        <v>0.7784722222222222</v>
      </c>
      <c r="J27" s="82">
        <v>0.8555555555555556</v>
      </c>
      <c r="K27" s="82">
        <v>0.9111111111111111</v>
      </c>
      <c r="L27" s="82"/>
      <c r="M27" s="28"/>
      <c r="N27" s="85"/>
      <c r="O27" s="24"/>
      <c r="P27" s="24"/>
      <c r="Q27" s="24"/>
      <c r="R27" s="24"/>
      <c r="S27" s="24"/>
      <c r="T27" s="24"/>
      <c r="U27" s="27"/>
      <c r="AA27" s="67"/>
    </row>
    <row r="28" spans="1:27" s="130" customFormat="1" ht="23.25" customHeight="1">
      <c r="A28" s="69" t="s">
        <v>51</v>
      </c>
      <c r="B28" s="82">
        <v>0.2965277777777778</v>
      </c>
      <c r="C28" s="82">
        <v>0.3576388888888889</v>
      </c>
      <c r="D28" s="82">
        <v>0.44027777777777777</v>
      </c>
      <c r="E28" s="82">
        <v>0.5006944444444444</v>
      </c>
      <c r="F28" s="82">
        <v>0.5777777777777778</v>
      </c>
      <c r="G28" s="82">
        <v>0.6395833333333333</v>
      </c>
      <c r="H28" s="82">
        <v>0.7166666666666667</v>
      </c>
      <c r="I28" s="82">
        <v>0.7861111111111111</v>
      </c>
      <c r="J28" s="82">
        <v>0.8624999999999999</v>
      </c>
      <c r="K28" s="82">
        <v>0.9180555555555556</v>
      </c>
      <c r="L28" s="82"/>
      <c r="M28" s="28"/>
      <c r="N28" s="85"/>
      <c r="O28" s="24"/>
      <c r="P28" s="24"/>
      <c r="Q28" s="24"/>
      <c r="R28" s="24"/>
      <c r="S28" s="24"/>
      <c r="T28" s="24"/>
      <c r="U28" s="27"/>
      <c r="AA28" s="67"/>
    </row>
    <row r="29" spans="1:27" s="130" customFormat="1" ht="23.25" customHeight="1">
      <c r="A29" s="133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7"/>
      <c r="AA29" s="67"/>
    </row>
    <row r="30" spans="1:27" s="130" customFormat="1" ht="23.25" customHeight="1">
      <c r="A30" s="133">
        <v>24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7"/>
      <c r="AA30" s="67"/>
    </row>
    <row r="31" spans="1:27" s="130" customFormat="1" ht="23.25" customHeight="1">
      <c r="A31" s="133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7"/>
      <c r="AA31" s="67"/>
    </row>
    <row r="32" spans="1:27" s="130" customFormat="1" ht="23.25" customHeight="1">
      <c r="A32" s="133">
        <v>26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7"/>
      <c r="AA32" s="67"/>
    </row>
    <row r="33" spans="1:27" s="130" customFormat="1" ht="23.25" customHeight="1">
      <c r="A33" s="133">
        <v>27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7"/>
      <c r="AA33" s="67"/>
    </row>
    <row r="34" spans="1:27" s="130" customFormat="1" ht="23.25" customHeight="1">
      <c r="A34" s="133">
        <v>28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7"/>
      <c r="AA34" s="67"/>
    </row>
    <row r="35" spans="1:27" s="130" customFormat="1" ht="23.25" customHeight="1">
      <c r="A35" s="133">
        <v>29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7"/>
      <c r="AA35" s="67"/>
    </row>
    <row r="36" spans="1:27" s="130" customFormat="1" ht="23.25" customHeight="1">
      <c r="A36" s="133">
        <v>30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7"/>
      <c r="AA36" s="67"/>
    </row>
    <row r="37" spans="1:27" s="130" customFormat="1" ht="23.25" customHeight="1">
      <c r="A37" s="133">
        <v>31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7"/>
      <c r="AA37" s="67"/>
    </row>
    <row r="38" spans="1:27" s="130" customFormat="1" ht="23.25" customHeight="1">
      <c r="A38" s="133">
        <v>32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7"/>
      <c r="AA38" s="67"/>
    </row>
    <row r="39" spans="1:25" s="130" customFormat="1" ht="23.25" customHeight="1" thickBot="1">
      <c r="A39" s="31">
        <v>33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3"/>
      <c r="Y39" s="67"/>
    </row>
    <row r="40" spans="1:25" s="130" customFormat="1" ht="19.5" customHeight="1" thickBot="1">
      <c r="A40" s="545" t="s">
        <v>3</v>
      </c>
      <c r="B40" s="546"/>
      <c r="C40" s="541" t="s">
        <v>52</v>
      </c>
      <c r="D40" s="541"/>
      <c r="E40" s="541"/>
      <c r="F40" s="542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Y40" s="67"/>
    </row>
    <row r="41" spans="1:26" s="130" customFormat="1" ht="31.5" customHeight="1" thickBot="1">
      <c r="A41" s="461" t="s">
        <v>9</v>
      </c>
      <c r="B41" s="462"/>
      <c r="C41" s="462"/>
      <c r="D41" s="462"/>
      <c r="E41" s="463"/>
      <c r="H41" s="464" t="s">
        <v>10</v>
      </c>
      <c r="I41" s="465"/>
      <c r="J41" s="465"/>
      <c r="K41" s="17" t="s">
        <v>4</v>
      </c>
      <c r="L41" s="391" t="s">
        <v>11</v>
      </c>
      <c r="M41" s="391"/>
      <c r="N41" s="392"/>
      <c r="P41" s="81"/>
      <c r="Q41" s="81"/>
      <c r="R41" s="81"/>
      <c r="T41" s="562" t="s">
        <v>53</v>
      </c>
      <c r="U41" s="563"/>
      <c r="V41" s="18">
        <f>V43/V48</f>
        <v>0.0090366809116809</v>
      </c>
      <c r="W41" s="18">
        <f>W43/W48</f>
        <v>0.0090366809116809</v>
      </c>
      <c r="X41" s="18">
        <f>AVERAGE(V41,W41)</f>
        <v>0.0090366809116809</v>
      </c>
      <c r="Y41" s="37" t="s">
        <v>29</v>
      </c>
      <c r="Z41" s="38">
        <f>ROUND(X41*1440,0)/1440</f>
        <v>0.009027777777777777</v>
      </c>
    </row>
    <row r="42" spans="22:26" s="130" customFormat="1" ht="9" customHeight="1" thickBot="1">
      <c r="V42" s="18">
        <f>B54</f>
        <v>0.23611111111111113</v>
      </c>
      <c r="W42" s="18">
        <f>C48</f>
        <v>0.23611111111111113</v>
      </c>
      <c r="Z42" s="67"/>
    </row>
    <row r="43" spans="1:26" s="130" customFormat="1" ht="19.5" customHeight="1" thickBot="1">
      <c r="A43" s="468" t="s">
        <v>5</v>
      </c>
      <c r="B43" s="469"/>
      <c r="C43" s="470" t="s">
        <v>30</v>
      </c>
      <c r="D43" s="471"/>
      <c r="E43" s="471"/>
      <c r="F43" s="471"/>
      <c r="G43" s="471"/>
      <c r="H43" s="471"/>
      <c r="I43" s="472"/>
      <c r="J43" s="117"/>
      <c r="N43" s="385" t="s">
        <v>6</v>
      </c>
      <c r="O43" s="386"/>
      <c r="P43" s="387">
        <f>MINUTE(Z41)</f>
        <v>13</v>
      </c>
      <c r="Q43" s="388"/>
      <c r="S43" s="19" t="s">
        <v>7</v>
      </c>
      <c r="T43" s="536">
        <v>0.05486111111111111</v>
      </c>
      <c r="U43" s="537"/>
      <c r="V43" s="18">
        <f>V44-V42</f>
        <v>0.7048611111111102</v>
      </c>
      <c r="W43" s="18">
        <f>W44-W42</f>
        <v>0.7048611111111102</v>
      </c>
      <c r="Z43" s="67"/>
    </row>
    <row r="44" spans="22:26" s="130" customFormat="1" ht="9" customHeight="1" thickBot="1">
      <c r="V44" s="18">
        <f>L56</f>
        <v>0.9409722222222213</v>
      </c>
      <c r="W44" s="18">
        <f>M49</f>
        <v>0.9409722222222213</v>
      </c>
      <c r="Z44" s="67"/>
    </row>
    <row r="45" spans="1:25" s="130" customFormat="1" ht="19.5" customHeight="1">
      <c r="A45" s="459" t="s">
        <v>0</v>
      </c>
      <c r="B45" s="453">
        <v>1</v>
      </c>
      <c r="C45" s="453"/>
      <c r="D45" s="453">
        <v>2</v>
      </c>
      <c r="E45" s="453"/>
      <c r="F45" s="453">
        <v>3</v>
      </c>
      <c r="G45" s="453"/>
      <c r="H45" s="453">
        <v>4</v>
      </c>
      <c r="I45" s="453"/>
      <c r="J45" s="453">
        <v>5</v>
      </c>
      <c r="K45" s="453"/>
      <c r="L45" s="453">
        <v>6</v>
      </c>
      <c r="M45" s="453"/>
      <c r="N45" s="453">
        <v>7</v>
      </c>
      <c r="O45" s="453"/>
      <c r="P45" s="453">
        <v>8</v>
      </c>
      <c r="Q45" s="453"/>
      <c r="R45" s="453">
        <v>9</v>
      </c>
      <c r="S45" s="453"/>
      <c r="T45" s="453">
        <v>10</v>
      </c>
      <c r="U45" s="454"/>
      <c r="Y45" s="67"/>
    </row>
    <row r="46" spans="1:25" s="130" customFormat="1" ht="19.5" customHeight="1">
      <c r="A46" s="460"/>
      <c r="B46" s="20" t="s">
        <v>10</v>
      </c>
      <c r="C46" s="20" t="s">
        <v>12</v>
      </c>
      <c r="D46" s="20" t="s">
        <v>10</v>
      </c>
      <c r="E46" s="20" t="s">
        <v>12</v>
      </c>
      <c r="F46" s="20" t="s">
        <v>10</v>
      </c>
      <c r="G46" s="20" t="s">
        <v>12</v>
      </c>
      <c r="H46" s="20" t="s">
        <v>10</v>
      </c>
      <c r="I46" s="20" t="s">
        <v>12</v>
      </c>
      <c r="J46" s="20" t="s">
        <v>10</v>
      </c>
      <c r="K46" s="20" t="s">
        <v>12</v>
      </c>
      <c r="L46" s="20" t="s">
        <v>10</v>
      </c>
      <c r="M46" s="20" t="s">
        <v>12</v>
      </c>
      <c r="N46" s="20"/>
      <c r="O46" s="20"/>
      <c r="P46" s="20"/>
      <c r="Q46" s="20"/>
      <c r="R46" s="20"/>
      <c r="S46" s="20"/>
      <c r="T46" s="20"/>
      <c r="U46" s="21"/>
      <c r="V46" s="130" t="s">
        <v>32</v>
      </c>
      <c r="W46" s="73" t="s">
        <v>33</v>
      </c>
      <c r="Y46" s="67"/>
    </row>
    <row r="47" spans="1:27" s="130" customFormat="1" ht="23.25" customHeight="1">
      <c r="A47" s="139" t="s">
        <v>54</v>
      </c>
      <c r="B47" s="108"/>
      <c r="C47" s="140" t="s">
        <v>13</v>
      </c>
      <c r="D47" s="108">
        <v>0.3083333333333335</v>
      </c>
      <c r="E47" s="141">
        <v>0.3638888888888892</v>
      </c>
      <c r="F47" s="108">
        <v>0.44375000000000053</v>
      </c>
      <c r="G47" s="141">
        <v>0.5034722222222229</v>
      </c>
      <c r="H47" s="108">
        <v>0.579166666666667</v>
      </c>
      <c r="I47" s="141">
        <v>0.6388888888888891</v>
      </c>
      <c r="J47" s="108">
        <v>0.7166666666666666</v>
      </c>
      <c r="K47" s="141">
        <v>0.7763888888888886</v>
      </c>
      <c r="L47" s="108">
        <v>0.8631944444444438</v>
      </c>
      <c r="M47" s="108">
        <v>0.921527777777777</v>
      </c>
      <c r="N47" s="85"/>
      <c r="O47" s="28"/>
      <c r="P47" s="140"/>
      <c r="Q47" s="140"/>
      <c r="R47" s="140"/>
      <c r="S47" s="140"/>
      <c r="T47" s="118"/>
      <c r="U47" s="27"/>
      <c r="V47" s="25">
        <f>COUNTA(B47:U79)</f>
        <v>156</v>
      </c>
      <c r="W47" s="57">
        <f>V47/17/2</f>
        <v>4.588235294117647</v>
      </c>
      <c r="Y47" s="67"/>
      <c r="AA47" s="67" t="s">
        <v>14</v>
      </c>
    </row>
    <row r="48" spans="1:27" s="130" customFormat="1" ht="23.25" customHeight="1">
      <c r="A48" s="69" t="s">
        <v>55</v>
      </c>
      <c r="B48" s="142"/>
      <c r="C48" s="110">
        <v>0.23611111111111113</v>
      </c>
      <c r="D48" s="110">
        <v>0.3173611111111113</v>
      </c>
      <c r="E48" s="143">
        <v>0.372916666666667</v>
      </c>
      <c r="F48" s="110">
        <v>0.45277777777777833</v>
      </c>
      <c r="G48" s="143">
        <v>0.5125000000000006</v>
      </c>
      <c r="H48" s="110">
        <v>0.5881944444444448</v>
      </c>
      <c r="I48" s="143">
        <v>0.6479166666666668</v>
      </c>
      <c r="J48" s="110">
        <v>0.7256944444444443</v>
      </c>
      <c r="K48" s="110">
        <v>0.7854166666666663</v>
      </c>
      <c r="L48" s="110">
        <v>0.872916666666666</v>
      </c>
      <c r="M48" s="110">
        <v>0.9312499999999991</v>
      </c>
      <c r="N48" s="85"/>
      <c r="O48" s="28"/>
      <c r="P48" s="28"/>
      <c r="Q48" s="28"/>
      <c r="R48" s="24"/>
      <c r="S48" s="23"/>
      <c r="T48" s="24"/>
      <c r="U48" s="27"/>
      <c r="V48" s="26">
        <f>COUNTA(B47:B79,D47:D79,F47:F79,H47:H79,J47:J79,L47:L79,N47:N79,P47:P79,R47:R79,T47:T79)</f>
        <v>78</v>
      </c>
      <c r="W48" s="26">
        <f>COUNTA(C47:C79,E47:E79,G47:G79,I47:I79,K47:K79,M47:M79,O47:O79,Q47:Q79,S47:S79,U47:U79)</f>
        <v>78</v>
      </c>
      <c r="Y48" s="130">
        <f>(V48+W48)/2</f>
        <v>78</v>
      </c>
      <c r="AA48" s="67" t="s">
        <v>14</v>
      </c>
    </row>
    <row r="49" spans="1:27" s="130" customFormat="1" ht="23.25" customHeight="1">
      <c r="A49" s="69" t="s">
        <v>36</v>
      </c>
      <c r="B49" s="110"/>
      <c r="C49" s="110">
        <v>0.24583333333333335</v>
      </c>
      <c r="D49" s="110">
        <v>0.3263888888888891</v>
      </c>
      <c r="E49" s="143">
        <v>0.3819444444444448</v>
      </c>
      <c r="F49" s="110">
        <v>0.46180555555555614</v>
      </c>
      <c r="G49" s="143">
        <v>0.5215277777777784</v>
      </c>
      <c r="H49" s="110">
        <v>0.5972222222222225</v>
      </c>
      <c r="I49" s="143">
        <v>0.6569444444444446</v>
      </c>
      <c r="J49" s="110">
        <v>0.7354166666666665</v>
      </c>
      <c r="K49" s="110">
        <v>0.7951388888888885</v>
      </c>
      <c r="L49" s="110">
        <v>0.8826388888888882</v>
      </c>
      <c r="M49" s="110">
        <v>0.9409722222222213</v>
      </c>
      <c r="N49" s="144"/>
      <c r="O49" s="28"/>
      <c r="P49" s="28"/>
      <c r="Q49" s="121"/>
      <c r="R49" s="24"/>
      <c r="S49" s="122"/>
      <c r="T49" s="24"/>
      <c r="U49" s="27"/>
      <c r="V49" s="130" t="s">
        <v>37</v>
      </c>
      <c r="W49" s="130" t="s">
        <v>38</v>
      </c>
      <c r="Y49" s="130" t="s">
        <v>39</v>
      </c>
      <c r="AA49" s="67" t="s">
        <v>14</v>
      </c>
    </row>
    <row r="50" spans="1:27" s="130" customFormat="1" ht="23.25" customHeight="1">
      <c r="A50" s="69" t="s">
        <v>40</v>
      </c>
      <c r="B50" s="110"/>
      <c r="C50" s="110">
        <v>0.2555555555555556</v>
      </c>
      <c r="D50" s="110">
        <v>0.3354166666666669</v>
      </c>
      <c r="E50" s="143">
        <v>0.3909722222222226</v>
      </c>
      <c r="F50" s="110">
        <v>0.47083333333333394</v>
      </c>
      <c r="G50" s="143">
        <v>0.5305555555555561</v>
      </c>
      <c r="H50" s="110">
        <v>0.6062500000000003</v>
      </c>
      <c r="I50" s="143">
        <v>0.6659722222222223</v>
      </c>
      <c r="J50" s="110">
        <v>0.7451388888888887</v>
      </c>
      <c r="K50" s="110">
        <v>0.8048611111111107</v>
      </c>
      <c r="L50" s="110">
        <v>0.8923611111111104</v>
      </c>
      <c r="M50" s="110"/>
      <c r="N50" s="144"/>
      <c r="O50" s="28"/>
      <c r="P50" s="28"/>
      <c r="Q50" s="121"/>
      <c r="R50" s="24"/>
      <c r="S50" s="122"/>
      <c r="T50" s="24"/>
      <c r="U50" s="27"/>
      <c r="V50" s="67"/>
      <c r="W50" s="67"/>
      <c r="AA50" s="67"/>
    </row>
    <row r="51" spans="1:27" s="130" customFormat="1" ht="23.25" customHeight="1">
      <c r="A51" s="69" t="s">
        <v>56</v>
      </c>
      <c r="B51" s="110"/>
      <c r="C51" s="110">
        <v>0.2645833333333334</v>
      </c>
      <c r="D51" s="110">
        <v>0.3444444444444447</v>
      </c>
      <c r="E51" s="143">
        <v>0.4000000000000004</v>
      </c>
      <c r="F51" s="110">
        <v>0.47986111111111174</v>
      </c>
      <c r="G51" s="143">
        <v>0.5395833333333339</v>
      </c>
      <c r="H51" s="110">
        <v>0.615277777777778</v>
      </c>
      <c r="I51" s="143">
        <v>0.675</v>
      </c>
      <c r="J51" s="110">
        <v>0.7548611111111109</v>
      </c>
      <c r="K51" s="110">
        <v>0.8145833333333329</v>
      </c>
      <c r="L51" s="110">
        <v>0.9020833333333326</v>
      </c>
      <c r="M51" s="110"/>
      <c r="N51" s="144"/>
      <c r="O51" s="28"/>
      <c r="P51" s="28"/>
      <c r="Q51" s="121"/>
      <c r="R51" s="24"/>
      <c r="S51" s="145"/>
      <c r="T51" s="24"/>
      <c r="U51" s="27"/>
      <c r="V51" s="67"/>
      <c r="W51" s="67"/>
      <c r="AA51" s="67"/>
    </row>
    <row r="52" spans="1:27" s="130" customFormat="1" ht="23.25" customHeight="1">
      <c r="A52" s="69" t="s">
        <v>57</v>
      </c>
      <c r="B52" s="110"/>
      <c r="C52" s="110">
        <v>0.2736111111111112</v>
      </c>
      <c r="D52" s="110">
        <v>0.3534722222222225</v>
      </c>
      <c r="E52" s="143">
        <v>0.4090277777777782</v>
      </c>
      <c r="F52" s="110">
        <v>0.48888888888888954</v>
      </c>
      <c r="G52" s="143">
        <v>0.5486111111111116</v>
      </c>
      <c r="H52" s="110">
        <v>0.6243055555555558</v>
      </c>
      <c r="I52" s="143">
        <v>0.6840277777777778</v>
      </c>
      <c r="J52" s="110">
        <v>0.7645833333333331</v>
      </c>
      <c r="K52" s="110">
        <v>0.8243055555555551</v>
      </c>
      <c r="L52" s="110">
        <v>0.9118055555555548</v>
      </c>
      <c r="M52" s="110"/>
      <c r="N52" s="85"/>
      <c r="O52" s="28"/>
      <c r="P52" s="28"/>
      <c r="Q52" s="28"/>
      <c r="R52" s="24"/>
      <c r="S52" s="122"/>
      <c r="T52" s="24"/>
      <c r="U52" s="27"/>
      <c r="V52" s="59">
        <f>L50-L49</f>
        <v>0.009722222222222188</v>
      </c>
      <c r="W52" s="59">
        <f>K59-K58</f>
        <v>0.009722222222222188</v>
      </c>
      <c r="AA52" s="67"/>
    </row>
    <row r="53" spans="1:27" s="130" customFormat="1" ht="23.25" customHeight="1">
      <c r="A53" s="69" t="s">
        <v>43</v>
      </c>
      <c r="B53" s="140" t="s">
        <v>16</v>
      </c>
      <c r="C53" s="111">
        <v>0.282638888888889</v>
      </c>
      <c r="D53" s="110">
        <v>0.3625000000000003</v>
      </c>
      <c r="E53" s="143">
        <v>0.418055555555556</v>
      </c>
      <c r="F53" s="110">
        <v>0.49791666666666734</v>
      </c>
      <c r="G53" s="143">
        <v>0.5576388888888894</v>
      </c>
      <c r="H53" s="110">
        <v>0.6333333333333335</v>
      </c>
      <c r="I53" s="143">
        <v>0.69375</v>
      </c>
      <c r="J53" s="110">
        <v>0.7743055555555552</v>
      </c>
      <c r="K53" s="110">
        <v>0.8340277777777773</v>
      </c>
      <c r="L53" s="110">
        <v>0.921527777777777</v>
      </c>
      <c r="M53" s="110"/>
      <c r="N53" s="85"/>
      <c r="O53" s="28"/>
      <c r="P53" s="28"/>
      <c r="Q53" s="28"/>
      <c r="R53" s="140"/>
      <c r="S53" s="122"/>
      <c r="T53" s="24"/>
      <c r="U53" s="27"/>
      <c r="V53" s="59">
        <f>L51-L50</f>
        <v>0.009722222222222188</v>
      </c>
      <c r="W53" s="59">
        <f>K60-K59</f>
        <v>0.009722222222222188</v>
      </c>
      <c r="AA53" s="67" t="s">
        <v>27</v>
      </c>
    </row>
    <row r="54" spans="1:27" s="130" customFormat="1" ht="23.25" customHeight="1">
      <c r="A54" s="69" t="s">
        <v>58</v>
      </c>
      <c r="B54" s="140">
        <v>0.23611111111111113</v>
      </c>
      <c r="C54" s="110">
        <v>0.2916666666666668</v>
      </c>
      <c r="D54" s="110">
        <v>0.3715277777777781</v>
      </c>
      <c r="E54" s="143">
        <v>0.42777777777777826</v>
      </c>
      <c r="F54" s="110">
        <v>0.5069444444444451</v>
      </c>
      <c r="G54" s="143">
        <v>0.5666666666666671</v>
      </c>
      <c r="H54" s="110">
        <v>0.6423611111111113</v>
      </c>
      <c r="I54" s="143">
        <v>0.7034722222222222</v>
      </c>
      <c r="J54" s="110">
        <v>0.7840277777777774</v>
      </c>
      <c r="K54" s="110">
        <v>0.8437499999999994</v>
      </c>
      <c r="L54" s="110"/>
      <c r="M54" s="110"/>
      <c r="N54" s="85"/>
      <c r="O54" s="28"/>
      <c r="P54" s="140"/>
      <c r="Q54" s="28"/>
      <c r="R54" s="140"/>
      <c r="S54" s="140"/>
      <c r="T54" s="125"/>
      <c r="U54" s="27"/>
      <c r="V54" s="59">
        <f>L52-L51</f>
        <v>0.009722222222222188</v>
      </c>
      <c r="W54" s="59">
        <f>K61-K60</f>
        <v>0.009722222222222188</v>
      </c>
      <c r="AA54" s="67"/>
    </row>
    <row r="55" spans="1:27" s="130" customFormat="1" ht="23.25" customHeight="1">
      <c r="A55" s="139" t="s">
        <v>45</v>
      </c>
      <c r="B55" s="140">
        <v>0.2451388888888889</v>
      </c>
      <c r="C55" s="110">
        <v>0.3006944444444446</v>
      </c>
      <c r="D55" s="110">
        <v>0.3805555555555559</v>
      </c>
      <c r="E55" s="143">
        <v>0.4375000000000005</v>
      </c>
      <c r="F55" s="110">
        <v>0.5159722222222228</v>
      </c>
      <c r="G55" s="143">
        <v>0.5756944444444448</v>
      </c>
      <c r="H55" s="110">
        <v>0.651388888888889</v>
      </c>
      <c r="I55" s="143">
        <v>0.7131944444444444</v>
      </c>
      <c r="J55" s="110">
        <v>0.7937499999999996</v>
      </c>
      <c r="K55" s="110">
        <v>0.8534722222222216</v>
      </c>
      <c r="L55" s="110">
        <v>0.9312499999999991</v>
      </c>
      <c r="M55" s="110"/>
      <c r="N55" s="85"/>
      <c r="O55" s="28"/>
      <c r="P55" s="28"/>
      <c r="Q55" s="28"/>
      <c r="R55" s="140"/>
      <c r="S55" s="122"/>
      <c r="T55" s="24"/>
      <c r="U55" s="27"/>
      <c r="V55" s="59">
        <f>L53-L52</f>
        <v>0.009722222222222188</v>
      </c>
      <c r="W55" s="59">
        <f>M47-K61</f>
        <v>0.009722222222222188</v>
      </c>
      <c r="AA55" s="67" t="s">
        <v>27</v>
      </c>
    </row>
    <row r="56" spans="1:27" s="130" customFormat="1" ht="23.25" customHeight="1">
      <c r="A56" s="139" t="s">
        <v>15</v>
      </c>
      <c r="B56" s="110">
        <v>0.2541666666666667</v>
      </c>
      <c r="C56" s="110">
        <v>0.3097222222222224</v>
      </c>
      <c r="D56" s="110">
        <v>0.3895833333333337</v>
      </c>
      <c r="E56" s="143">
        <v>0.44722222222222274</v>
      </c>
      <c r="F56" s="110">
        <v>0.5250000000000006</v>
      </c>
      <c r="G56" s="143">
        <v>0.5847222222222226</v>
      </c>
      <c r="H56" s="110">
        <v>0.6604166666666668</v>
      </c>
      <c r="I56" s="143">
        <v>0.7222222222222221</v>
      </c>
      <c r="J56" s="110">
        <v>0.8034722222222218</v>
      </c>
      <c r="K56" s="110">
        <v>0.8631944444444438</v>
      </c>
      <c r="L56" s="110">
        <v>0.9409722222222213</v>
      </c>
      <c r="M56" s="110"/>
      <c r="N56" s="85"/>
      <c r="O56" s="28"/>
      <c r="P56" s="28"/>
      <c r="Q56" s="121"/>
      <c r="R56" s="24"/>
      <c r="S56" s="122"/>
      <c r="T56" s="24"/>
      <c r="U56" s="27"/>
      <c r="V56" s="59"/>
      <c r="W56" s="59">
        <f>M48-M47</f>
        <v>0.009722222222222188</v>
      </c>
      <c r="AA56" s="67" t="s">
        <v>27</v>
      </c>
    </row>
    <row r="57" spans="1:27" s="130" customFormat="1" ht="23.25" customHeight="1">
      <c r="A57" s="139" t="s">
        <v>18</v>
      </c>
      <c r="B57" s="110">
        <v>0.2631944444444445</v>
      </c>
      <c r="C57" s="110">
        <v>0.3187500000000002</v>
      </c>
      <c r="D57" s="110">
        <v>0.3986111111111115</v>
      </c>
      <c r="E57" s="143">
        <v>0.456944444444445</v>
      </c>
      <c r="F57" s="110">
        <v>0.5340277777777783</v>
      </c>
      <c r="G57" s="143">
        <v>0.5937500000000003</v>
      </c>
      <c r="H57" s="110">
        <v>0.6694444444444445</v>
      </c>
      <c r="I57" s="143">
        <v>0.7312499999999998</v>
      </c>
      <c r="J57" s="110">
        <v>0.813194444444444</v>
      </c>
      <c r="K57" s="110">
        <v>0.872916666666666</v>
      </c>
      <c r="L57" s="110"/>
      <c r="M57" s="110"/>
      <c r="N57" s="85"/>
      <c r="O57" s="28"/>
      <c r="P57" s="28"/>
      <c r="Q57" s="121"/>
      <c r="R57" s="24"/>
      <c r="S57" s="122"/>
      <c r="T57" s="24"/>
      <c r="U57" s="27"/>
      <c r="V57" s="59">
        <f>L55-L53</f>
        <v>0.009722222222222188</v>
      </c>
      <c r="W57" s="59">
        <f>M49-M48</f>
        <v>0.009722222222222188</v>
      </c>
      <c r="AA57" s="67"/>
    </row>
    <row r="58" spans="1:27" s="130" customFormat="1" ht="23.25" customHeight="1">
      <c r="A58" s="139" t="s">
        <v>19</v>
      </c>
      <c r="B58" s="110">
        <v>0.2722222222222223</v>
      </c>
      <c r="C58" s="110">
        <v>0.327777777777778</v>
      </c>
      <c r="D58" s="110">
        <v>0.40763888888888933</v>
      </c>
      <c r="E58" s="143">
        <v>0.46666666666666723</v>
      </c>
      <c r="F58" s="110">
        <v>0.5430555555555561</v>
      </c>
      <c r="G58" s="143">
        <v>0.6027777777777781</v>
      </c>
      <c r="H58" s="110">
        <v>0.6784722222222223</v>
      </c>
      <c r="I58" s="143">
        <v>0.7402777777777776</v>
      </c>
      <c r="J58" s="110">
        <v>0.8229166666666662</v>
      </c>
      <c r="K58" s="143">
        <v>0.8826388888888882</v>
      </c>
      <c r="L58" s="110"/>
      <c r="M58" s="110"/>
      <c r="N58" s="85"/>
      <c r="O58" s="28"/>
      <c r="P58" s="28"/>
      <c r="Q58" s="121"/>
      <c r="R58" s="24"/>
      <c r="S58" s="23"/>
      <c r="T58" s="24"/>
      <c r="U58" s="27"/>
      <c r="V58" s="59">
        <f>L56-L55</f>
        <v>0.009722222222222188</v>
      </c>
      <c r="W58" s="59"/>
      <c r="AA58" s="67"/>
    </row>
    <row r="59" spans="1:27" s="130" customFormat="1" ht="23.25" customHeight="1">
      <c r="A59" s="139" t="s">
        <v>20</v>
      </c>
      <c r="B59" s="110">
        <v>0.2812500000000001</v>
      </c>
      <c r="C59" s="110">
        <v>0.3368055555555558</v>
      </c>
      <c r="D59" s="110">
        <v>0.41666666666666713</v>
      </c>
      <c r="E59" s="143">
        <v>0.4763888888888895</v>
      </c>
      <c r="F59" s="110">
        <v>0.5520833333333338</v>
      </c>
      <c r="G59" s="143">
        <v>0.6118055555555558</v>
      </c>
      <c r="H59" s="110">
        <v>0.6881944444444444</v>
      </c>
      <c r="I59" s="143">
        <v>0.7493055555555553</v>
      </c>
      <c r="J59" s="110">
        <v>0.8326388888888884</v>
      </c>
      <c r="K59" s="110">
        <v>0.8923611111111104</v>
      </c>
      <c r="L59" s="110"/>
      <c r="M59" s="110"/>
      <c r="N59" s="85"/>
      <c r="O59" s="28"/>
      <c r="P59" s="28"/>
      <c r="Q59" s="28"/>
      <c r="R59" s="24"/>
      <c r="S59" s="23"/>
      <c r="T59" s="24"/>
      <c r="U59" s="27"/>
      <c r="V59" s="59"/>
      <c r="W59" s="59"/>
      <c r="AA59" s="67"/>
    </row>
    <row r="60" spans="1:27" s="130" customFormat="1" ht="23.25" customHeight="1">
      <c r="A60" s="139" t="s">
        <v>21</v>
      </c>
      <c r="B60" s="110">
        <v>0.2902777777777779</v>
      </c>
      <c r="C60" s="110">
        <v>0.3458333333333336</v>
      </c>
      <c r="D60" s="110">
        <v>0.42569444444444493</v>
      </c>
      <c r="E60" s="143">
        <v>0.4854166666666673</v>
      </c>
      <c r="F60" s="110">
        <v>0.5611111111111116</v>
      </c>
      <c r="G60" s="143">
        <v>0.6208333333333336</v>
      </c>
      <c r="H60" s="110">
        <v>0.6979166666666666</v>
      </c>
      <c r="I60" s="143">
        <v>0.7583333333333331</v>
      </c>
      <c r="J60" s="110">
        <v>0.843055555555555</v>
      </c>
      <c r="K60" s="110">
        <v>0.9020833333333326</v>
      </c>
      <c r="L60" s="110"/>
      <c r="M60" s="110"/>
      <c r="N60" s="85"/>
      <c r="O60" s="28"/>
      <c r="P60" s="28"/>
      <c r="Q60" s="28"/>
      <c r="R60" s="24"/>
      <c r="S60" s="23"/>
      <c r="T60" s="24"/>
      <c r="U60" s="27"/>
      <c r="V60" s="67"/>
      <c r="W60" s="59"/>
      <c r="AA60" s="67"/>
    </row>
    <row r="61" spans="1:27" s="130" customFormat="1" ht="23.25" customHeight="1">
      <c r="A61" s="139" t="s">
        <v>22</v>
      </c>
      <c r="B61" s="110">
        <v>0.2993055555555557</v>
      </c>
      <c r="C61" s="110">
        <v>0.3548611111111114</v>
      </c>
      <c r="D61" s="110">
        <v>0.43472222222222273</v>
      </c>
      <c r="E61" s="143">
        <v>0.4944444444444451</v>
      </c>
      <c r="F61" s="110">
        <v>0.5701388888888893</v>
      </c>
      <c r="G61" s="143">
        <v>0.6298611111111113</v>
      </c>
      <c r="H61" s="110">
        <v>0.7076388888888888</v>
      </c>
      <c r="I61" s="143">
        <v>0.7673611111111108</v>
      </c>
      <c r="J61" s="110">
        <v>0.8534722222222216</v>
      </c>
      <c r="K61" s="110">
        <v>0.9118055555555548</v>
      </c>
      <c r="L61" s="110"/>
      <c r="M61" s="110"/>
      <c r="N61" s="85"/>
      <c r="O61" s="28"/>
      <c r="P61" s="28"/>
      <c r="Q61" s="28"/>
      <c r="R61" s="24"/>
      <c r="S61" s="23"/>
      <c r="T61" s="24"/>
      <c r="U61" s="27"/>
      <c r="V61" s="67"/>
      <c r="W61" s="67"/>
      <c r="AA61" s="67"/>
    </row>
    <row r="62" spans="1:27" s="130" customFormat="1" ht="23.25" customHeight="1">
      <c r="A62" s="139">
        <v>16</v>
      </c>
      <c r="B62" s="110"/>
      <c r="C62" s="110"/>
      <c r="D62" s="110"/>
      <c r="E62" s="143"/>
      <c r="F62" s="110"/>
      <c r="G62" s="143"/>
      <c r="H62" s="110"/>
      <c r="I62" s="143"/>
      <c r="J62" s="110"/>
      <c r="K62" s="110"/>
      <c r="L62" s="110"/>
      <c r="M62" s="110"/>
      <c r="N62" s="85"/>
      <c r="O62" s="28"/>
      <c r="P62" s="28"/>
      <c r="Q62" s="28"/>
      <c r="R62" s="24"/>
      <c r="S62" s="23"/>
      <c r="T62" s="24"/>
      <c r="U62" s="27"/>
      <c r="V62" s="67"/>
      <c r="W62" s="67"/>
      <c r="AA62" s="67"/>
    </row>
    <row r="63" spans="1:27" s="130" customFormat="1" ht="23.25" customHeight="1">
      <c r="A63" s="139">
        <v>17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10"/>
      <c r="L63" s="143"/>
      <c r="M63" s="143"/>
      <c r="N63" s="85"/>
      <c r="O63" s="28"/>
      <c r="P63" s="28"/>
      <c r="Q63" s="28"/>
      <c r="R63" s="24"/>
      <c r="S63" s="23"/>
      <c r="T63" s="24"/>
      <c r="U63" s="27"/>
      <c r="V63" s="67"/>
      <c r="W63" s="67"/>
      <c r="AA63" s="67"/>
    </row>
    <row r="64" spans="1:27" s="130" customFormat="1" ht="23.25" customHeight="1">
      <c r="A64" s="146">
        <v>18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28"/>
      <c r="M64" s="28"/>
      <c r="N64" s="28"/>
      <c r="O64" s="28"/>
      <c r="P64" s="28"/>
      <c r="Q64" s="28"/>
      <c r="R64" s="22"/>
      <c r="S64" s="23"/>
      <c r="T64" s="24"/>
      <c r="U64" s="27"/>
      <c r="AA64" s="67"/>
    </row>
    <row r="65" spans="1:27" s="130" customFormat="1" ht="23.25" customHeight="1">
      <c r="A65" s="146">
        <v>19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0"/>
      <c r="S65" s="23"/>
      <c r="T65" s="24"/>
      <c r="U65" s="27"/>
      <c r="AA65" s="67"/>
    </row>
    <row r="66" spans="1:27" s="130" customFormat="1" ht="23.25" customHeight="1">
      <c r="A66" s="133">
        <v>20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0"/>
      <c r="S66" s="24"/>
      <c r="T66" s="24"/>
      <c r="U66" s="27"/>
      <c r="AA66" s="67"/>
    </row>
    <row r="67" spans="1:27" s="130" customFormat="1" ht="23.25" customHeight="1">
      <c r="A67" s="133">
        <v>21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7"/>
      <c r="AA67" s="67"/>
    </row>
    <row r="68" spans="1:27" s="130" customFormat="1" ht="23.25" customHeight="1">
      <c r="A68" s="133">
        <v>22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7"/>
      <c r="AA68" s="67"/>
    </row>
    <row r="69" spans="1:27" s="130" customFormat="1" ht="23.25" customHeight="1">
      <c r="A69" s="133">
        <v>23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7"/>
      <c r="AA69" s="67"/>
    </row>
    <row r="70" spans="1:27" s="130" customFormat="1" ht="23.25" customHeight="1">
      <c r="A70" s="133">
        <v>24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7"/>
      <c r="AA70" s="67"/>
    </row>
    <row r="71" spans="1:27" s="130" customFormat="1" ht="23.25" customHeight="1">
      <c r="A71" s="133">
        <v>25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7"/>
      <c r="AA71" s="67"/>
    </row>
    <row r="72" spans="1:27" s="130" customFormat="1" ht="23.25" customHeight="1">
      <c r="A72" s="133">
        <v>26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7"/>
      <c r="AA72" s="67"/>
    </row>
    <row r="73" spans="1:27" s="130" customFormat="1" ht="23.25" customHeight="1">
      <c r="A73" s="133">
        <v>27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7"/>
      <c r="AA73" s="67"/>
    </row>
    <row r="74" spans="1:27" s="130" customFormat="1" ht="23.25" customHeight="1">
      <c r="A74" s="133">
        <v>28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7"/>
      <c r="AA74" s="67"/>
    </row>
    <row r="75" spans="1:27" s="130" customFormat="1" ht="23.25" customHeight="1">
      <c r="A75" s="133">
        <v>29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7"/>
      <c r="AA75" s="67"/>
    </row>
    <row r="76" spans="1:27" s="130" customFormat="1" ht="23.25" customHeight="1">
      <c r="A76" s="133">
        <v>30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7"/>
      <c r="AA76" s="67"/>
    </row>
    <row r="77" spans="1:27" s="130" customFormat="1" ht="23.25" customHeight="1">
      <c r="A77" s="133">
        <v>31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7"/>
      <c r="AA77" s="67"/>
    </row>
    <row r="78" spans="1:27" s="130" customFormat="1" ht="23.25" customHeight="1">
      <c r="A78" s="133">
        <v>32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7"/>
      <c r="AA78" s="67"/>
    </row>
    <row r="79" spans="1:25" s="130" customFormat="1" ht="23.25" customHeight="1" thickBot="1">
      <c r="A79" s="31">
        <v>33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3"/>
      <c r="Y79" s="67"/>
    </row>
    <row r="80" spans="1:25" s="130" customFormat="1" ht="19.5" customHeight="1" thickBot="1">
      <c r="A80" s="545" t="s">
        <v>3</v>
      </c>
      <c r="B80" s="546"/>
      <c r="C80" s="541" t="s">
        <v>52</v>
      </c>
      <c r="D80" s="541"/>
      <c r="E80" s="541"/>
      <c r="F80" s="542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Y80" s="67"/>
    </row>
    <row r="81" spans="1:26" s="130" customFormat="1" ht="31.5" customHeight="1" thickBot="1">
      <c r="A81" s="461" t="s">
        <v>9</v>
      </c>
      <c r="B81" s="462"/>
      <c r="C81" s="462"/>
      <c r="D81" s="462"/>
      <c r="E81" s="463"/>
      <c r="H81" s="464" t="s">
        <v>10</v>
      </c>
      <c r="I81" s="465"/>
      <c r="J81" s="465"/>
      <c r="K81" s="17" t="s">
        <v>4</v>
      </c>
      <c r="L81" s="391" t="s">
        <v>11</v>
      </c>
      <c r="M81" s="391"/>
      <c r="N81" s="392"/>
      <c r="P81" s="81"/>
      <c r="Q81" s="81"/>
      <c r="R81" s="81"/>
      <c r="T81" s="562" t="s">
        <v>59</v>
      </c>
      <c r="U81" s="563"/>
      <c r="V81" s="18">
        <f>V83/V88</f>
        <v>0.008101851851851836</v>
      </c>
      <c r="W81" s="18">
        <f>W83/W88</f>
        <v>0.007919787765293364</v>
      </c>
      <c r="X81" s="18">
        <f>AVERAGE(V81,W81)</f>
        <v>0.0080108198085726</v>
      </c>
      <c r="Y81" s="37" t="s">
        <v>29</v>
      </c>
      <c r="Z81" s="38">
        <f>ROUND(X81*1440,0)/1440</f>
        <v>0.008333333333333333</v>
      </c>
    </row>
    <row r="82" spans="22:26" s="130" customFormat="1" ht="9" customHeight="1" thickBot="1">
      <c r="V82" s="18">
        <f>B96</f>
        <v>0.23611111111111113</v>
      </c>
      <c r="W82" s="18">
        <f>C88</f>
        <v>0.23611111111111113</v>
      </c>
      <c r="Z82" s="67"/>
    </row>
    <row r="83" spans="1:26" s="130" customFormat="1" ht="19.5" customHeight="1" thickBot="1">
      <c r="A83" s="468" t="s">
        <v>5</v>
      </c>
      <c r="B83" s="469"/>
      <c r="C83" s="470" t="s">
        <v>30</v>
      </c>
      <c r="D83" s="471"/>
      <c r="E83" s="471"/>
      <c r="F83" s="471"/>
      <c r="G83" s="471"/>
      <c r="H83" s="471"/>
      <c r="I83" s="472"/>
      <c r="J83" s="117"/>
      <c r="N83" s="385" t="s">
        <v>6</v>
      </c>
      <c r="O83" s="386"/>
      <c r="P83" s="529">
        <f>Z81</f>
        <v>0.008333333333333333</v>
      </c>
      <c r="Q83" s="530"/>
      <c r="S83" s="19" t="s">
        <v>7</v>
      </c>
      <c r="T83" s="536">
        <v>0.05486111111111111</v>
      </c>
      <c r="U83" s="537"/>
      <c r="V83" s="18">
        <f>V84-V82</f>
        <v>0.7048611111111097</v>
      </c>
      <c r="W83" s="18">
        <f>W84-W82</f>
        <v>0.7048611111111094</v>
      </c>
      <c r="Z83" s="67"/>
    </row>
    <row r="84" spans="22:26" s="130" customFormat="1" ht="9" customHeight="1" thickBot="1">
      <c r="V84" s="148">
        <f>L97</f>
        <v>0.9409722222222209</v>
      </c>
      <c r="W84" s="18">
        <f>M90</f>
        <v>0.9409722222222205</v>
      </c>
      <c r="Z84" s="67"/>
    </row>
    <row r="85" spans="1:25" s="130" customFormat="1" ht="19.5" customHeight="1">
      <c r="A85" s="459" t="s">
        <v>0</v>
      </c>
      <c r="B85" s="453">
        <v>1</v>
      </c>
      <c r="C85" s="453"/>
      <c r="D85" s="453">
        <v>2</v>
      </c>
      <c r="E85" s="453"/>
      <c r="F85" s="453">
        <v>3</v>
      </c>
      <c r="G85" s="453"/>
      <c r="H85" s="453">
        <v>4</v>
      </c>
      <c r="I85" s="453"/>
      <c r="J85" s="453">
        <v>5</v>
      </c>
      <c r="K85" s="453"/>
      <c r="L85" s="453">
        <v>6</v>
      </c>
      <c r="M85" s="453"/>
      <c r="N85" s="453">
        <v>7</v>
      </c>
      <c r="O85" s="453"/>
      <c r="P85" s="453">
        <v>8</v>
      </c>
      <c r="Q85" s="453"/>
      <c r="R85" s="453">
        <v>9</v>
      </c>
      <c r="S85" s="453"/>
      <c r="T85" s="453">
        <v>10</v>
      </c>
      <c r="U85" s="454"/>
      <c r="Y85" s="67"/>
    </row>
    <row r="86" spans="1:25" s="130" customFormat="1" ht="19.5" customHeight="1">
      <c r="A86" s="460"/>
      <c r="B86" s="20" t="s">
        <v>10</v>
      </c>
      <c r="C86" s="20" t="s">
        <v>12</v>
      </c>
      <c r="D86" s="20" t="s">
        <v>10</v>
      </c>
      <c r="E86" s="20" t="s">
        <v>12</v>
      </c>
      <c r="F86" s="20" t="s">
        <v>10</v>
      </c>
      <c r="G86" s="20" t="s">
        <v>12</v>
      </c>
      <c r="H86" s="20" t="s">
        <v>10</v>
      </c>
      <c r="I86" s="20" t="s">
        <v>12</v>
      </c>
      <c r="J86" s="20" t="s">
        <v>10</v>
      </c>
      <c r="K86" s="20" t="s">
        <v>12</v>
      </c>
      <c r="L86" s="20" t="s">
        <v>10</v>
      </c>
      <c r="M86" s="20" t="s">
        <v>12</v>
      </c>
      <c r="N86" s="20"/>
      <c r="O86" s="20"/>
      <c r="P86" s="20"/>
      <c r="Q86" s="20"/>
      <c r="R86" s="20"/>
      <c r="S86" s="20"/>
      <c r="T86" s="20"/>
      <c r="U86" s="21"/>
      <c r="V86" s="130" t="s">
        <v>32</v>
      </c>
      <c r="W86" s="73" t="s">
        <v>33</v>
      </c>
      <c r="Y86" s="67"/>
    </row>
    <row r="87" spans="1:25" s="130" customFormat="1" ht="23.25" customHeight="1">
      <c r="A87" s="139" t="s">
        <v>54</v>
      </c>
      <c r="B87" s="108"/>
      <c r="C87" s="140" t="s">
        <v>13</v>
      </c>
      <c r="D87" s="108">
        <v>0.3020833333333335</v>
      </c>
      <c r="E87" s="141">
        <v>0.3576388888888889</v>
      </c>
      <c r="F87" s="108">
        <v>0.4361111111111111</v>
      </c>
      <c r="G87" s="141">
        <v>0.4958333333333332</v>
      </c>
      <c r="H87" s="108">
        <v>0.5777777777777777</v>
      </c>
      <c r="I87" s="141">
        <v>0.6374999999999994</v>
      </c>
      <c r="J87" s="108">
        <v>0.7145833333333328</v>
      </c>
      <c r="K87" s="141">
        <v>0.7743055555555545</v>
      </c>
      <c r="L87" s="108">
        <v>0.8597222222222212</v>
      </c>
      <c r="M87" s="108">
        <v>0.9159722222222206</v>
      </c>
      <c r="N87" s="85"/>
      <c r="O87" s="28"/>
      <c r="P87" s="140"/>
      <c r="Q87" s="140"/>
      <c r="R87" s="140"/>
      <c r="S87" s="140"/>
      <c r="T87" s="118"/>
      <c r="U87" s="27"/>
      <c r="V87" s="109">
        <f>COUNTA(B87:U119)</f>
        <v>176</v>
      </c>
      <c r="W87" s="119">
        <f>V87/17/2</f>
        <v>5.176470588235294</v>
      </c>
      <c r="Y87" s="67"/>
    </row>
    <row r="88" spans="1:27" s="130" customFormat="1" ht="23.25" customHeight="1">
      <c r="A88" s="69" t="s">
        <v>55</v>
      </c>
      <c r="B88" s="142"/>
      <c r="C88" s="110">
        <v>0.23611111111111113</v>
      </c>
      <c r="D88" s="110">
        <v>0.30972222222222234</v>
      </c>
      <c r="E88" s="143">
        <v>0.36527777777777776</v>
      </c>
      <c r="F88" s="110">
        <v>0.4444444444444445</v>
      </c>
      <c r="G88" s="143">
        <v>0.5041666666666665</v>
      </c>
      <c r="H88" s="110">
        <v>0.586111111111111</v>
      </c>
      <c r="I88" s="143">
        <v>0.6458333333333327</v>
      </c>
      <c r="J88" s="110">
        <v>0.7229166666666661</v>
      </c>
      <c r="K88" s="110">
        <v>0.7826388888888878</v>
      </c>
      <c r="L88" s="110">
        <v>0.8687499999999989</v>
      </c>
      <c r="M88" s="110">
        <v>0.9243055555555539</v>
      </c>
      <c r="N88" s="85"/>
      <c r="O88" s="28"/>
      <c r="P88" s="28"/>
      <c r="Q88" s="28"/>
      <c r="R88" s="24"/>
      <c r="S88" s="23"/>
      <c r="T88" s="24"/>
      <c r="U88" s="27"/>
      <c r="V88" s="26">
        <f>COUNTA(B87:B119,D87:D119,F87:F119,H87:H119,J87:J119,L87:L119,N87:N119,P87:P119,R87:R119,T87:T119)</f>
        <v>87</v>
      </c>
      <c r="W88" s="26">
        <f>COUNTA(C87:C119,E87:E119,G87:G119,I87:I119,K87:K119,M87:M119,O87:O119,Q87:Q119,S87:S119,U87:U119)</f>
        <v>89</v>
      </c>
      <c r="Y88" s="130">
        <f>(V88+W88)/2</f>
        <v>88</v>
      </c>
      <c r="AA88" s="67" t="s">
        <v>14</v>
      </c>
    </row>
    <row r="89" spans="1:27" s="130" customFormat="1" ht="23.25" customHeight="1">
      <c r="A89" s="69" t="s">
        <v>60</v>
      </c>
      <c r="B89" s="110"/>
      <c r="C89" s="110">
        <v>0.24305555555555558</v>
      </c>
      <c r="D89" s="110">
        <v>0.3173611111111112</v>
      </c>
      <c r="E89" s="143">
        <v>0.3729166666666666</v>
      </c>
      <c r="F89" s="110">
        <v>0.45277777777777783</v>
      </c>
      <c r="G89" s="143">
        <v>0.5124999999999998</v>
      </c>
      <c r="H89" s="110">
        <v>0.5944444444444443</v>
      </c>
      <c r="I89" s="143">
        <v>0.654166666666666</v>
      </c>
      <c r="J89" s="110">
        <v>0.7312499999999994</v>
      </c>
      <c r="K89" s="110">
        <v>0.7909722222222211</v>
      </c>
      <c r="L89" s="110">
        <v>0.8777777777777767</v>
      </c>
      <c r="M89" s="110">
        <v>0.9326388888888872</v>
      </c>
      <c r="N89" s="144"/>
      <c r="O89" s="28"/>
      <c r="P89" s="28"/>
      <c r="Q89" s="121"/>
      <c r="R89" s="24"/>
      <c r="S89" s="122"/>
      <c r="T89" s="24"/>
      <c r="U89" s="27"/>
      <c r="V89" s="130" t="s">
        <v>37</v>
      </c>
      <c r="W89" s="130" t="s">
        <v>38</v>
      </c>
      <c r="Y89" s="130" t="s">
        <v>39</v>
      </c>
      <c r="AA89" s="67" t="s">
        <v>14</v>
      </c>
    </row>
    <row r="90" spans="1:27" s="130" customFormat="1" ht="23.25" customHeight="1">
      <c r="A90" s="69" t="s">
        <v>61</v>
      </c>
      <c r="B90" s="110"/>
      <c r="C90" s="110">
        <v>0.25</v>
      </c>
      <c r="D90" s="110">
        <v>0.32500000000000007</v>
      </c>
      <c r="E90" s="143">
        <v>0.3805555555555555</v>
      </c>
      <c r="F90" s="110">
        <v>0.4611111111111112</v>
      </c>
      <c r="G90" s="143">
        <v>0.5208333333333331</v>
      </c>
      <c r="H90" s="110">
        <v>0.6027777777777776</v>
      </c>
      <c r="I90" s="143">
        <v>0.6624999999999993</v>
      </c>
      <c r="J90" s="110">
        <v>0.7395833333333327</v>
      </c>
      <c r="K90" s="110">
        <v>0.7993055555555544</v>
      </c>
      <c r="L90" s="110">
        <v>0.8868055555555544</v>
      </c>
      <c r="M90" s="110">
        <v>0.9409722222222205</v>
      </c>
      <c r="N90" s="144"/>
      <c r="O90" s="28"/>
      <c r="P90" s="28"/>
      <c r="Q90" s="121"/>
      <c r="R90" s="24"/>
      <c r="S90" s="122"/>
      <c r="T90" s="24"/>
      <c r="U90" s="27"/>
      <c r="V90" s="67"/>
      <c r="W90" s="67"/>
      <c r="AA90" s="67" t="s">
        <v>14</v>
      </c>
    </row>
    <row r="91" spans="1:27" s="130" customFormat="1" ht="23.25" customHeight="1">
      <c r="A91" s="69" t="s">
        <v>41</v>
      </c>
      <c r="B91" s="110"/>
      <c r="C91" s="110">
        <v>0.2569444444444444</v>
      </c>
      <c r="D91" s="110">
        <v>0.33263888888888893</v>
      </c>
      <c r="E91" s="143">
        <v>0.38819444444444434</v>
      </c>
      <c r="F91" s="110">
        <v>0.46944444444444455</v>
      </c>
      <c r="G91" s="143">
        <v>0.5291666666666665</v>
      </c>
      <c r="H91" s="110">
        <v>0.6111111111111109</v>
      </c>
      <c r="I91" s="143">
        <v>0.6708333333333326</v>
      </c>
      <c r="J91" s="110">
        <v>0.747916666666666</v>
      </c>
      <c r="K91" s="110">
        <v>0.8076388888888877</v>
      </c>
      <c r="L91" s="110">
        <v>0.8958333333333321</v>
      </c>
      <c r="M91" s="110"/>
      <c r="N91" s="144"/>
      <c r="O91" s="28"/>
      <c r="P91" s="28"/>
      <c r="Q91" s="121"/>
      <c r="R91" s="24"/>
      <c r="S91" s="145"/>
      <c r="T91" s="24"/>
      <c r="U91" s="27"/>
      <c r="V91" s="67"/>
      <c r="W91" s="67"/>
      <c r="AA91" s="67"/>
    </row>
    <row r="92" spans="1:27" s="130" customFormat="1" ht="23.25" customHeight="1">
      <c r="A92" s="69" t="s">
        <v>42</v>
      </c>
      <c r="B92" s="110"/>
      <c r="C92" s="110">
        <v>0.26388888888888884</v>
      </c>
      <c r="D92" s="110">
        <v>0.3402777777777778</v>
      </c>
      <c r="E92" s="143">
        <v>0.3958333333333332</v>
      </c>
      <c r="F92" s="110">
        <v>0.4777777777777779</v>
      </c>
      <c r="G92" s="143">
        <v>0.5374999999999998</v>
      </c>
      <c r="H92" s="110">
        <v>0.6194444444444442</v>
      </c>
      <c r="I92" s="143">
        <v>0.6791666666666659</v>
      </c>
      <c r="J92" s="110">
        <v>0.7562499999999993</v>
      </c>
      <c r="K92" s="110">
        <v>0.815972222222221</v>
      </c>
      <c r="L92" s="110">
        <v>0.9048611111111099</v>
      </c>
      <c r="M92" s="110"/>
      <c r="N92" s="85"/>
      <c r="O92" s="28"/>
      <c r="P92" s="28"/>
      <c r="Q92" s="28"/>
      <c r="R92" s="24"/>
      <c r="S92" s="122"/>
      <c r="T92" s="24"/>
      <c r="U92" s="27"/>
      <c r="V92" s="59">
        <f>L90-L89</f>
        <v>0.009027777777777746</v>
      </c>
      <c r="W92" s="59">
        <f>K101-K100</f>
        <v>0.008333333333333304</v>
      </c>
      <c r="AA92" s="67"/>
    </row>
    <row r="93" spans="1:23" s="130" customFormat="1" ht="23.25" customHeight="1">
      <c r="A93" s="69" t="s">
        <v>43</v>
      </c>
      <c r="B93" s="149"/>
      <c r="C93" s="111">
        <v>0.27083333333333326</v>
      </c>
      <c r="D93" s="110">
        <v>0.34791666666666665</v>
      </c>
      <c r="E93" s="143">
        <v>0.40347222222222207</v>
      </c>
      <c r="F93" s="110">
        <v>0.48611111111111127</v>
      </c>
      <c r="G93" s="143">
        <v>0.5458333333333331</v>
      </c>
      <c r="H93" s="110">
        <v>0.6277777777777775</v>
      </c>
      <c r="I93" s="143">
        <v>0.6874999999999992</v>
      </c>
      <c r="J93" s="110">
        <v>0.7645833333333326</v>
      </c>
      <c r="K93" s="110">
        <v>0.8243055555555543</v>
      </c>
      <c r="L93" s="110">
        <v>0.9138888888888876</v>
      </c>
      <c r="M93" s="110"/>
      <c r="N93" s="85"/>
      <c r="O93" s="28"/>
      <c r="P93" s="28"/>
      <c r="Q93" s="28"/>
      <c r="R93" s="24"/>
      <c r="S93" s="122"/>
      <c r="T93" s="24"/>
      <c r="U93" s="27"/>
      <c r="V93" s="59">
        <f>L91-L90</f>
        <v>0.009027777777777746</v>
      </c>
      <c r="W93" s="59">
        <f>K102-K101</f>
        <v>0.008333333333333304</v>
      </c>
    </row>
    <row r="94" spans="1:27" s="130" customFormat="1" ht="23.25" customHeight="1">
      <c r="A94" s="69" t="s">
        <v>58</v>
      </c>
      <c r="B94" s="140"/>
      <c r="C94" s="110">
        <v>0.2777777777777777</v>
      </c>
      <c r="D94" s="110">
        <v>0.3555555555555555</v>
      </c>
      <c r="E94" s="143">
        <v>0.4111111111111109</v>
      </c>
      <c r="F94" s="110">
        <v>0.49444444444444463</v>
      </c>
      <c r="G94" s="143">
        <v>0.5541666666666664</v>
      </c>
      <c r="H94" s="110">
        <v>0.6354166666666664</v>
      </c>
      <c r="I94" s="143">
        <v>0.6958333333333325</v>
      </c>
      <c r="J94" s="110">
        <v>0.7729166666666659</v>
      </c>
      <c r="K94" s="110">
        <v>0.8326388888888876</v>
      </c>
      <c r="L94" s="110">
        <v>0.9229166666666654</v>
      </c>
      <c r="M94" s="110"/>
      <c r="N94" s="85"/>
      <c r="O94" s="28"/>
      <c r="P94" s="140"/>
      <c r="Q94" s="28"/>
      <c r="R94" s="140"/>
      <c r="S94" s="140"/>
      <c r="T94" s="125"/>
      <c r="U94" s="27"/>
      <c r="V94" s="59">
        <f>L92-L91</f>
        <v>0.009027777777777746</v>
      </c>
      <c r="W94" s="59">
        <f>K103-K102</f>
        <v>0.008333333333333304</v>
      </c>
      <c r="AA94" s="67" t="s">
        <v>27</v>
      </c>
    </row>
    <row r="95" spans="1:23" s="130" customFormat="1" ht="23.25" customHeight="1">
      <c r="A95" s="69" t="s">
        <v>62</v>
      </c>
      <c r="B95" s="140" t="s">
        <v>16</v>
      </c>
      <c r="C95" s="110">
        <v>0.2847222222222221</v>
      </c>
      <c r="D95" s="110">
        <v>0.3631944444444444</v>
      </c>
      <c r="E95" s="143">
        <v>0.4187499999999998</v>
      </c>
      <c r="F95" s="110">
        <v>0.502777777777778</v>
      </c>
      <c r="G95" s="143">
        <v>0.5624999999999997</v>
      </c>
      <c r="H95" s="110">
        <v>0.6430555555555553</v>
      </c>
      <c r="I95" s="143">
        <v>0.7041666666666658</v>
      </c>
      <c r="J95" s="110">
        <v>0.7812499999999992</v>
      </c>
      <c r="K95" s="110">
        <v>0.8409722222222209</v>
      </c>
      <c r="L95" s="110"/>
      <c r="M95" s="110"/>
      <c r="N95" s="85"/>
      <c r="O95" s="28"/>
      <c r="P95" s="28"/>
      <c r="Q95" s="28"/>
      <c r="R95" s="140"/>
      <c r="S95" s="122"/>
      <c r="T95" s="24"/>
      <c r="U95" s="27"/>
      <c r="V95" s="59">
        <f>L93-L92</f>
        <v>0.009027777777777746</v>
      </c>
      <c r="W95" s="59">
        <f>M87-K103</f>
        <v>0.008333333333333304</v>
      </c>
    </row>
    <row r="96" spans="1:27" s="130" customFormat="1" ht="23.25" customHeight="1">
      <c r="A96" s="139" t="s">
        <v>15</v>
      </c>
      <c r="B96" s="110">
        <v>0.23611111111111113</v>
      </c>
      <c r="C96" s="110">
        <v>0.2916666666666665</v>
      </c>
      <c r="D96" s="110">
        <v>0.37152777777777773</v>
      </c>
      <c r="E96" s="143">
        <v>0.4277777777777776</v>
      </c>
      <c r="F96" s="110">
        <v>0.5111111111111113</v>
      </c>
      <c r="G96" s="143">
        <v>0.570833333333333</v>
      </c>
      <c r="H96" s="110">
        <v>0.6506944444444441</v>
      </c>
      <c r="I96" s="143">
        <v>0.7124999999999991</v>
      </c>
      <c r="J96" s="110">
        <v>0.7895833333333325</v>
      </c>
      <c r="K96" s="110">
        <v>0.8493055555555542</v>
      </c>
      <c r="L96" s="110">
        <v>0.9319444444444431</v>
      </c>
      <c r="M96" s="110"/>
      <c r="N96" s="85"/>
      <c r="O96" s="28"/>
      <c r="P96" s="28"/>
      <c r="Q96" s="121"/>
      <c r="R96" s="24"/>
      <c r="S96" s="122"/>
      <c r="T96" s="24"/>
      <c r="U96" s="27"/>
      <c r="V96" s="59">
        <f>L94-L93</f>
        <v>0.009027777777777746</v>
      </c>
      <c r="W96" s="59">
        <f>M88-M87</f>
        <v>0.008333333333333304</v>
      </c>
      <c r="AA96" s="67" t="s">
        <v>27</v>
      </c>
    </row>
    <row r="97" spans="1:27" s="130" customFormat="1" ht="23.25" customHeight="1">
      <c r="A97" s="139" t="s">
        <v>18</v>
      </c>
      <c r="B97" s="110">
        <v>0.24444444444444446</v>
      </c>
      <c r="C97" s="110">
        <v>0.2999999999999999</v>
      </c>
      <c r="D97" s="110">
        <v>0.3798611111111111</v>
      </c>
      <c r="E97" s="143">
        <v>0.4368055555555554</v>
      </c>
      <c r="F97" s="110">
        <v>0.5194444444444446</v>
      </c>
      <c r="G97" s="143">
        <v>0.5791666666666663</v>
      </c>
      <c r="H97" s="110">
        <v>0.658333333333333</v>
      </c>
      <c r="I97" s="143">
        <v>0.720138888888888</v>
      </c>
      <c r="J97" s="110">
        <v>0.7979166666666658</v>
      </c>
      <c r="K97" s="110">
        <v>0.8576388888888875</v>
      </c>
      <c r="L97" s="110">
        <v>0.9409722222222209</v>
      </c>
      <c r="M97" s="110"/>
      <c r="N97" s="85"/>
      <c r="O97" s="28"/>
      <c r="P97" s="28"/>
      <c r="Q97" s="121"/>
      <c r="R97" s="24"/>
      <c r="S97" s="122"/>
      <c r="T97" s="24"/>
      <c r="U97" s="27"/>
      <c r="V97" s="59">
        <f>L96-L94</f>
        <v>0.009027777777777746</v>
      </c>
      <c r="W97" s="59">
        <f>M89-M88</f>
        <v>0.008333333333333304</v>
      </c>
      <c r="AA97" s="67" t="s">
        <v>27</v>
      </c>
    </row>
    <row r="98" spans="1:27" s="130" customFormat="1" ht="23.25" customHeight="1">
      <c r="A98" s="139" t="s">
        <v>19</v>
      </c>
      <c r="B98" s="110">
        <v>0.2527777777777778</v>
      </c>
      <c r="C98" s="110">
        <v>0.30833333333333324</v>
      </c>
      <c r="D98" s="110">
        <v>0.38819444444444445</v>
      </c>
      <c r="E98" s="143">
        <v>0.4458333333333332</v>
      </c>
      <c r="F98" s="110">
        <v>0.5277777777777779</v>
      </c>
      <c r="G98" s="143">
        <v>0.5874999999999996</v>
      </c>
      <c r="H98" s="110">
        <v>0.6659722222222219</v>
      </c>
      <c r="I98" s="143">
        <v>0.7277777777777769</v>
      </c>
      <c r="J98" s="110">
        <v>0.8062499999999991</v>
      </c>
      <c r="K98" s="143">
        <v>0.8659722222222208</v>
      </c>
      <c r="L98" s="110"/>
      <c r="M98" s="110"/>
      <c r="N98" s="85"/>
      <c r="O98" s="28"/>
      <c r="P98" s="28"/>
      <c r="Q98" s="121"/>
      <c r="R98" s="24"/>
      <c r="S98" s="23"/>
      <c r="T98" s="24"/>
      <c r="U98" s="27"/>
      <c r="V98" s="59">
        <f>L96-L94</f>
        <v>0.009027777777777746</v>
      </c>
      <c r="W98" s="59">
        <f>M90-M89</f>
        <v>0.008333333333333304</v>
      </c>
      <c r="AA98" s="67"/>
    </row>
    <row r="99" spans="1:27" s="130" customFormat="1" ht="23.25" customHeight="1">
      <c r="A99" s="139" t="s">
        <v>20</v>
      </c>
      <c r="B99" s="110">
        <v>0.2611111111111112</v>
      </c>
      <c r="C99" s="110">
        <v>0.3166666666666666</v>
      </c>
      <c r="D99" s="110">
        <v>0.3965277777777778</v>
      </c>
      <c r="E99" s="143">
        <v>0.454861111111111</v>
      </c>
      <c r="F99" s="110">
        <v>0.5361111111111112</v>
      </c>
      <c r="G99" s="143">
        <v>0.5958333333333329</v>
      </c>
      <c r="H99" s="110">
        <v>0.6736111111111107</v>
      </c>
      <c r="I99" s="143">
        <v>0.7354166666666657</v>
      </c>
      <c r="J99" s="110">
        <v>0.8145833333333324</v>
      </c>
      <c r="K99" s="110">
        <v>0.8743055555555541</v>
      </c>
      <c r="L99" s="110"/>
      <c r="M99" s="110"/>
      <c r="N99" s="85"/>
      <c r="O99" s="28"/>
      <c r="P99" s="28"/>
      <c r="Q99" s="28"/>
      <c r="R99" s="24"/>
      <c r="S99" s="23"/>
      <c r="T99" s="24"/>
      <c r="U99" s="27"/>
      <c r="V99" s="59">
        <f>L97-L96</f>
        <v>0.009027777777777746</v>
      </c>
      <c r="W99" s="59">
        <f>M91-M90</f>
        <v>-0.9409722222222205</v>
      </c>
      <c r="AA99" s="67"/>
    </row>
    <row r="100" spans="1:27" s="130" customFormat="1" ht="23.25" customHeight="1">
      <c r="A100" s="139" t="s">
        <v>48</v>
      </c>
      <c r="B100" s="110">
        <v>0.26944444444444454</v>
      </c>
      <c r="C100" s="110">
        <v>0.32499999999999996</v>
      </c>
      <c r="D100" s="110">
        <v>0.40486111111111117</v>
      </c>
      <c r="E100" s="143">
        <v>0.4638888888888888</v>
      </c>
      <c r="F100" s="110">
        <v>0.5444444444444445</v>
      </c>
      <c r="G100" s="143">
        <v>0.6041666666666662</v>
      </c>
      <c r="H100" s="110">
        <v>0.6812499999999996</v>
      </c>
      <c r="I100" s="143">
        <v>0.7430555555555546</v>
      </c>
      <c r="J100" s="110">
        <v>0.8236111111111102</v>
      </c>
      <c r="K100" s="110">
        <v>0.8826388888888874</v>
      </c>
      <c r="L100" s="110"/>
      <c r="M100" s="110"/>
      <c r="N100" s="85"/>
      <c r="O100" s="28"/>
      <c r="P100" s="28"/>
      <c r="Q100" s="28"/>
      <c r="R100" s="24"/>
      <c r="S100" s="23"/>
      <c r="T100" s="24"/>
      <c r="U100" s="27"/>
      <c r="V100" s="67"/>
      <c r="W100" s="59"/>
      <c r="AA100" s="67"/>
    </row>
    <row r="101" spans="1:27" s="130" customFormat="1" ht="23.25" customHeight="1">
      <c r="A101" s="139" t="s">
        <v>22</v>
      </c>
      <c r="B101" s="110">
        <v>0.2777777777777779</v>
      </c>
      <c r="C101" s="110">
        <v>0.3333333333333333</v>
      </c>
      <c r="D101" s="110">
        <v>0.41319444444444453</v>
      </c>
      <c r="E101" s="143">
        <v>0.4729166666666666</v>
      </c>
      <c r="F101" s="110">
        <v>0.5527777777777778</v>
      </c>
      <c r="G101" s="143">
        <v>0.6124999999999995</v>
      </c>
      <c r="H101" s="110">
        <v>0.6895833333333329</v>
      </c>
      <c r="I101" s="143">
        <v>0.7506944444444434</v>
      </c>
      <c r="J101" s="110">
        <v>0.8326388888888879</v>
      </c>
      <c r="K101" s="110">
        <v>0.8909722222222207</v>
      </c>
      <c r="L101" s="110"/>
      <c r="M101" s="110"/>
      <c r="N101" s="85"/>
      <c r="O101" s="28"/>
      <c r="P101" s="28"/>
      <c r="Q101" s="28"/>
      <c r="R101" s="24"/>
      <c r="S101" s="23"/>
      <c r="T101" s="24"/>
      <c r="U101" s="27"/>
      <c r="V101" s="67"/>
      <c r="W101" s="67"/>
      <c r="AA101" s="67"/>
    </row>
    <row r="102" spans="1:27" s="130" customFormat="1" ht="23.25" customHeight="1">
      <c r="A102" s="139" t="s">
        <v>23</v>
      </c>
      <c r="B102" s="110">
        <v>0.28611111111111126</v>
      </c>
      <c r="C102" s="110">
        <v>0.3416666666666667</v>
      </c>
      <c r="D102" s="110">
        <v>0.4208333333333334</v>
      </c>
      <c r="E102" s="143">
        <v>0.48055555555555546</v>
      </c>
      <c r="F102" s="110">
        <v>0.5611111111111111</v>
      </c>
      <c r="G102" s="143">
        <v>0.6208333333333328</v>
      </c>
      <c r="H102" s="110">
        <v>0.6979166666666662</v>
      </c>
      <c r="I102" s="143">
        <v>0.7583333333333323</v>
      </c>
      <c r="J102" s="110">
        <v>0.8416666666666657</v>
      </c>
      <c r="K102" s="110">
        <v>0.899305555555554</v>
      </c>
      <c r="L102" s="110"/>
      <c r="M102" s="110"/>
      <c r="N102" s="85"/>
      <c r="O102" s="28"/>
      <c r="P102" s="28"/>
      <c r="Q102" s="28"/>
      <c r="R102" s="24"/>
      <c r="S102" s="23"/>
      <c r="T102" s="24"/>
      <c r="U102" s="27"/>
      <c r="V102" s="67"/>
      <c r="W102" s="67"/>
      <c r="AA102" s="67"/>
    </row>
    <row r="103" spans="1:27" s="130" customFormat="1" ht="23.25" customHeight="1">
      <c r="A103" s="139" t="s">
        <v>24</v>
      </c>
      <c r="B103" s="143">
        <v>0.2944444444444446</v>
      </c>
      <c r="C103" s="143">
        <v>0.35000000000000003</v>
      </c>
      <c r="D103" s="143">
        <v>0.42847222222222225</v>
      </c>
      <c r="E103" s="143">
        <v>0.4881944444444443</v>
      </c>
      <c r="F103" s="143">
        <v>0.5694444444444444</v>
      </c>
      <c r="G103" s="143">
        <v>0.6291666666666661</v>
      </c>
      <c r="H103" s="143">
        <v>0.7062499999999995</v>
      </c>
      <c r="I103" s="143">
        <v>0.7659722222222212</v>
      </c>
      <c r="J103" s="143">
        <v>0.8506944444444434</v>
      </c>
      <c r="K103" s="110">
        <v>0.9076388888888873</v>
      </c>
      <c r="L103" s="143"/>
      <c r="M103" s="143"/>
      <c r="N103" s="85"/>
      <c r="O103" s="28"/>
      <c r="P103" s="28"/>
      <c r="Q103" s="28"/>
      <c r="R103" s="24"/>
      <c r="S103" s="23"/>
      <c r="T103" s="24"/>
      <c r="U103" s="27"/>
      <c r="V103" s="67"/>
      <c r="W103" s="67"/>
      <c r="AA103" s="67"/>
    </row>
    <row r="104" spans="1:27" s="130" customFormat="1" ht="23.25" customHeight="1">
      <c r="A104" s="146">
        <v>18</v>
      </c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28"/>
      <c r="M104" s="28"/>
      <c r="N104" s="28"/>
      <c r="O104" s="28"/>
      <c r="P104" s="28"/>
      <c r="Q104" s="28"/>
      <c r="R104" s="22"/>
      <c r="S104" s="23"/>
      <c r="T104" s="24"/>
      <c r="U104" s="27"/>
      <c r="AA104" s="67"/>
    </row>
    <row r="105" spans="1:27" s="130" customFormat="1" ht="23.25" customHeight="1">
      <c r="A105" s="146">
        <v>19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0"/>
      <c r="S105" s="23"/>
      <c r="T105" s="24"/>
      <c r="U105" s="27"/>
      <c r="AA105" s="67"/>
    </row>
    <row r="106" spans="1:27" s="130" customFormat="1" ht="23.25" customHeight="1">
      <c r="A106" s="133">
        <v>20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0"/>
      <c r="S106" s="24"/>
      <c r="T106" s="24"/>
      <c r="U106" s="27"/>
      <c r="AA106" s="67"/>
    </row>
    <row r="107" spans="1:27" s="130" customFormat="1" ht="23.25" customHeight="1">
      <c r="A107" s="133">
        <v>21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7"/>
      <c r="AA107" s="67"/>
    </row>
    <row r="108" spans="1:27" s="130" customFormat="1" ht="23.25" customHeight="1">
      <c r="A108" s="133">
        <v>22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7"/>
      <c r="AA108" s="67"/>
    </row>
    <row r="109" spans="1:27" s="130" customFormat="1" ht="23.25" customHeight="1">
      <c r="A109" s="133">
        <v>23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7"/>
      <c r="AA109" s="67"/>
    </row>
    <row r="110" spans="1:27" s="130" customFormat="1" ht="23.25" customHeight="1">
      <c r="A110" s="133">
        <v>24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7"/>
      <c r="AA110" s="67"/>
    </row>
    <row r="111" spans="1:27" s="130" customFormat="1" ht="23.25" customHeight="1">
      <c r="A111" s="133">
        <v>25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7"/>
      <c r="AA111" s="67"/>
    </row>
    <row r="112" spans="1:27" s="130" customFormat="1" ht="23.25" customHeight="1">
      <c r="A112" s="133">
        <v>26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7"/>
      <c r="AA112" s="67"/>
    </row>
    <row r="113" spans="1:27" s="130" customFormat="1" ht="23.25" customHeight="1">
      <c r="A113" s="133">
        <v>27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7"/>
      <c r="AA113" s="67"/>
    </row>
    <row r="114" spans="1:27" s="130" customFormat="1" ht="23.25" customHeight="1">
      <c r="A114" s="133">
        <v>28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7"/>
      <c r="AA114" s="67"/>
    </row>
    <row r="115" spans="1:27" s="130" customFormat="1" ht="23.25" customHeight="1">
      <c r="A115" s="133">
        <v>29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7"/>
      <c r="AA115" s="67"/>
    </row>
    <row r="116" spans="1:27" s="130" customFormat="1" ht="23.25" customHeight="1">
      <c r="A116" s="133">
        <v>30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7"/>
      <c r="AA116" s="67"/>
    </row>
    <row r="117" spans="1:27" s="130" customFormat="1" ht="23.25" customHeight="1">
      <c r="A117" s="133">
        <v>31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7"/>
      <c r="AA117" s="67"/>
    </row>
    <row r="118" spans="1:27" s="130" customFormat="1" ht="23.25" customHeight="1">
      <c r="A118" s="133">
        <v>32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7"/>
      <c r="AA118" s="67"/>
    </row>
    <row r="119" spans="1:25" s="130" customFormat="1" ht="23.25" customHeight="1" thickBot="1">
      <c r="A119" s="31">
        <v>33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3"/>
      <c r="Y119" s="67"/>
    </row>
    <row r="120" spans="1:25" s="130" customFormat="1" ht="19.5" customHeight="1" thickBot="1">
      <c r="A120" s="545" t="s">
        <v>3</v>
      </c>
      <c r="B120" s="546"/>
      <c r="C120" s="541" t="s">
        <v>52</v>
      </c>
      <c r="D120" s="541"/>
      <c r="E120" s="541"/>
      <c r="F120" s="542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Y120" s="67"/>
    </row>
    <row r="121" spans="1:26" s="4" customFormat="1" ht="31.5" customHeight="1" thickBot="1">
      <c r="A121" s="434" t="s">
        <v>9</v>
      </c>
      <c r="B121" s="435"/>
      <c r="C121" s="435"/>
      <c r="D121" s="435"/>
      <c r="E121" s="436"/>
      <c r="F121" s="61"/>
      <c r="G121" s="61"/>
      <c r="H121" s="513" t="s">
        <v>10</v>
      </c>
      <c r="I121" s="514"/>
      <c r="J121" s="514"/>
      <c r="K121" s="93" t="s">
        <v>4</v>
      </c>
      <c r="L121" s="423" t="s">
        <v>11</v>
      </c>
      <c r="M121" s="423"/>
      <c r="N121" s="424"/>
      <c r="O121" s="61"/>
      <c r="P121" s="94"/>
      <c r="Q121" s="94"/>
      <c r="R121" s="94"/>
      <c r="S121" s="61"/>
      <c r="T121" s="483" t="s">
        <v>172</v>
      </c>
      <c r="U121" s="484"/>
      <c r="V121" s="95">
        <f>V123/V128</f>
        <v>0.006526491769547303</v>
      </c>
      <c r="W121" s="95">
        <f>W123/W128</f>
        <v>0.006466615698267051</v>
      </c>
      <c r="X121" s="95">
        <f>AVERAGE(V121,W121)</f>
        <v>0.006496553733907177</v>
      </c>
      <c r="Y121" s="96" t="s">
        <v>173</v>
      </c>
      <c r="Z121" s="97">
        <f>ROUND(X121*1440,0)/1440</f>
        <v>0.00625</v>
      </c>
    </row>
    <row r="122" spans="1:26" s="4" customFormat="1" ht="9" customHeight="1" thickBo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101"/>
      <c r="U122" s="101"/>
      <c r="V122" s="95">
        <f>B137</f>
        <v>0.23611111111111113</v>
      </c>
      <c r="W122" s="95">
        <f>C128</f>
        <v>0.23611111111111113</v>
      </c>
      <c r="X122" s="61"/>
      <c r="Y122" s="61"/>
      <c r="Z122" s="80"/>
    </row>
    <row r="123" spans="1:27" s="256" customFormat="1" ht="19.5" customHeight="1" thickBot="1">
      <c r="A123" s="515" t="s">
        <v>5</v>
      </c>
      <c r="B123" s="516"/>
      <c r="C123" s="510" t="s">
        <v>212</v>
      </c>
      <c r="D123" s="511"/>
      <c r="E123" s="511"/>
      <c r="F123" s="511"/>
      <c r="G123" s="511"/>
      <c r="H123" s="511"/>
      <c r="I123" s="512"/>
      <c r="J123" s="331"/>
      <c r="K123" s="61"/>
      <c r="L123" s="61"/>
      <c r="M123" s="61"/>
      <c r="N123" s="517" t="s">
        <v>175</v>
      </c>
      <c r="O123" s="518"/>
      <c r="P123" s="519">
        <f>MINUTE(Z121)</f>
        <v>9</v>
      </c>
      <c r="Q123" s="520"/>
      <c r="R123" s="61"/>
      <c r="S123" s="98" t="s">
        <v>7</v>
      </c>
      <c r="T123" s="521">
        <v>0.05486111111111111</v>
      </c>
      <c r="U123" s="522"/>
      <c r="V123" s="95">
        <f>V124-V122</f>
        <v>0.7048611111111087</v>
      </c>
      <c r="W123" s="95">
        <f>W124-W122</f>
        <v>0.7048611111111086</v>
      </c>
      <c r="X123" s="61"/>
      <c r="Y123" s="61"/>
      <c r="Z123" s="80"/>
      <c r="AA123" s="4"/>
    </row>
    <row r="124" spans="1:26" s="4" customFormat="1" ht="9" customHeight="1" thickBo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101"/>
      <c r="U124" s="101"/>
      <c r="V124" s="95">
        <f>L139</f>
        <v>0.9409722222222199</v>
      </c>
      <c r="W124" s="95">
        <f>M130</f>
        <v>0.9409722222222198</v>
      </c>
      <c r="X124" s="61"/>
      <c r="Y124" s="61"/>
      <c r="Z124" s="80"/>
    </row>
    <row r="125" spans="1:26" s="4" customFormat="1" ht="19.5" customHeight="1">
      <c r="A125" s="505" t="s">
        <v>0</v>
      </c>
      <c r="B125" s="507">
        <v>1</v>
      </c>
      <c r="C125" s="507"/>
      <c r="D125" s="507">
        <v>2</v>
      </c>
      <c r="E125" s="507"/>
      <c r="F125" s="507">
        <v>3</v>
      </c>
      <c r="G125" s="507"/>
      <c r="H125" s="507">
        <v>4</v>
      </c>
      <c r="I125" s="507"/>
      <c r="J125" s="507">
        <v>5</v>
      </c>
      <c r="K125" s="507"/>
      <c r="L125" s="507">
        <v>6</v>
      </c>
      <c r="M125" s="507"/>
      <c r="N125" s="507">
        <v>7</v>
      </c>
      <c r="O125" s="507"/>
      <c r="P125" s="507">
        <v>8</v>
      </c>
      <c r="Q125" s="507"/>
      <c r="R125" s="507">
        <v>9</v>
      </c>
      <c r="S125" s="507"/>
      <c r="T125" s="426">
        <v>10</v>
      </c>
      <c r="U125" s="427"/>
      <c r="V125" s="61"/>
      <c r="W125" s="61"/>
      <c r="X125" s="61"/>
      <c r="Y125" s="80"/>
      <c r="Z125" s="61"/>
    </row>
    <row r="126" spans="1:26" s="4" customFormat="1" ht="19.5" customHeight="1">
      <c r="A126" s="506"/>
      <c r="B126" s="63" t="s">
        <v>10</v>
      </c>
      <c r="C126" s="63" t="s">
        <v>12</v>
      </c>
      <c r="D126" s="63" t="s">
        <v>10</v>
      </c>
      <c r="E126" s="63" t="s">
        <v>12</v>
      </c>
      <c r="F126" s="63" t="s">
        <v>10</v>
      </c>
      <c r="G126" s="63" t="s">
        <v>12</v>
      </c>
      <c r="H126" s="63" t="s">
        <v>10</v>
      </c>
      <c r="I126" s="63" t="s">
        <v>12</v>
      </c>
      <c r="J126" s="63" t="s">
        <v>10</v>
      </c>
      <c r="K126" s="63" t="s">
        <v>12</v>
      </c>
      <c r="L126" s="63" t="s">
        <v>10</v>
      </c>
      <c r="M126" s="63" t="s">
        <v>12</v>
      </c>
      <c r="N126" s="63"/>
      <c r="O126" s="63"/>
      <c r="P126" s="63"/>
      <c r="Q126" s="63"/>
      <c r="R126" s="63"/>
      <c r="S126" s="63"/>
      <c r="T126" s="13"/>
      <c r="U126" s="41"/>
      <c r="V126" s="61" t="s">
        <v>213</v>
      </c>
      <c r="W126" s="332" t="s">
        <v>214</v>
      </c>
      <c r="X126" s="61"/>
      <c r="Y126" s="80"/>
      <c r="Z126" s="61"/>
    </row>
    <row r="127" spans="1:26" s="4" customFormat="1" ht="23.25" customHeight="1">
      <c r="A127" s="333" t="s">
        <v>215</v>
      </c>
      <c r="B127" s="334"/>
      <c r="C127" s="334" t="s">
        <v>13</v>
      </c>
      <c r="D127" s="334">
        <v>0.3020833333333332</v>
      </c>
      <c r="E127" s="334">
        <v>0.36527777777777737</v>
      </c>
      <c r="F127" s="334">
        <v>0.44652777777777714</v>
      </c>
      <c r="G127" s="334">
        <v>0.5069444444444435</v>
      </c>
      <c r="H127" s="334"/>
      <c r="I127" s="334"/>
      <c r="J127" s="334"/>
      <c r="K127" s="334"/>
      <c r="L127" s="334"/>
      <c r="M127" s="334"/>
      <c r="N127" s="335"/>
      <c r="O127" s="64"/>
      <c r="P127" s="64"/>
      <c r="Q127" s="64"/>
      <c r="R127" s="334"/>
      <c r="S127" s="334"/>
      <c r="T127" s="336"/>
      <c r="U127" s="34"/>
      <c r="V127" s="337">
        <f>COUNTA(B127:U159)</f>
        <v>217</v>
      </c>
      <c r="W127" s="338">
        <f>V127/21/2</f>
        <v>5.166666666666667</v>
      </c>
      <c r="X127" s="61"/>
      <c r="Y127" s="80"/>
      <c r="Z127" s="61"/>
    </row>
    <row r="128" spans="1:27" s="4" customFormat="1" ht="23.25" customHeight="1">
      <c r="A128" s="333" t="s">
        <v>35</v>
      </c>
      <c r="B128" s="339"/>
      <c r="C128" s="339">
        <v>0.23611111111111113</v>
      </c>
      <c r="D128" s="339">
        <v>0.30763888888888874</v>
      </c>
      <c r="E128" s="339">
        <v>0.37291666666666623</v>
      </c>
      <c r="F128" s="339">
        <v>0.4527777777777771</v>
      </c>
      <c r="G128" s="339">
        <v>0.5131944444444435</v>
      </c>
      <c r="H128" s="339">
        <v>0.5847222222222211</v>
      </c>
      <c r="I128" s="339">
        <v>0.6465277777777764</v>
      </c>
      <c r="J128" s="339">
        <v>0.7256944444444429</v>
      </c>
      <c r="K128" s="339">
        <v>0.7979166666666647</v>
      </c>
      <c r="L128" s="339">
        <v>0.873611111111109</v>
      </c>
      <c r="M128" s="339">
        <v>0.9284722222222198</v>
      </c>
      <c r="N128" s="335"/>
      <c r="O128" s="64"/>
      <c r="P128" s="64"/>
      <c r="Q128" s="64"/>
      <c r="R128" s="63"/>
      <c r="S128" s="339"/>
      <c r="T128" s="14"/>
      <c r="U128" s="34"/>
      <c r="V128" s="100">
        <f>COUNTA(B127:B159,D127:D159,F127:F159,H127:H159,J127:J159,L127:L159,N127:N159,P127:P159,R127:R159,T127:T159)</f>
        <v>108</v>
      </c>
      <c r="W128" s="100">
        <f>COUNTA(C127:C159,E127:E159,G127:G159,I127:I159,K127:K159,M127:M159,O127:O159,Q127:Q159,S127:S159,U127:U159)</f>
        <v>109</v>
      </c>
      <c r="X128" s="61"/>
      <c r="Y128" s="61">
        <f>(V128+W128)/2</f>
        <v>108.5</v>
      </c>
      <c r="Z128" s="61"/>
      <c r="AA128" s="11" t="s">
        <v>14</v>
      </c>
    </row>
    <row r="129" spans="1:27" s="4" customFormat="1" ht="23.25" customHeight="1">
      <c r="A129" s="333" t="s">
        <v>216</v>
      </c>
      <c r="B129" s="340"/>
      <c r="C129" s="339">
        <v>0.24375000000000002</v>
      </c>
      <c r="D129" s="339">
        <v>0.31458333333333316</v>
      </c>
      <c r="E129" s="339">
        <v>0.37986111111111065</v>
      </c>
      <c r="F129" s="339">
        <v>0.4590277777777771</v>
      </c>
      <c r="G129" s="339">
        <v>0.5194444444444435</v>
      </c>
      <c r="H129" s="339">
        <v>0.5916666666666656</v>
      </c>
      <c r="I129" s="339">
        <v>0.6534722222222208</v>
      </c>
      <c r="J129" s="339">
        <v>0.7333333333333317</v>
      </c>
      <c r="K129" s="339">
        <v>0.8055555555555536</v>
      </c>
      <c r="L129" s="339">
        <v>0.8805555555555534</v>
      </c>
      <c r="M129" s="339">
        <v>0.9347222222222198</v>
      </c>
      <c r="N129" s="335"/>
      <c r="O129" s="64"/>
      <c r="P129" s="64"/>
      <c r="Q129" s="341"/>
      <c r="R129" s="63"/>
      <c r="S129" s="342"/>
      <c r="T129" s="14"/>
      <c r="U129" s="34"/>
      <c r="V129" s="61" t="s">
        <v>217</v>
      </c>
      <c r="W129" s="61" t="s">
        <v>218</v>
      </c>
      <c r="X129" s="61"/>
      <c r="Y129" s="61" t="s">
        <v>183</v>
      </c>
      <c r="Z129" s="61"/>
      <c r="AA129" s="11" t="s">
        <v>14</v>
      </c>
    </row>
    <row r="130" spans="1:27" s="4" customFormat="1" ht="23.25" customHeight="1">
      <c r="A130" s="333" t="s">
        <v>40</v>
      </c>
      <c r="B130" s="340"/>
      <c r="C130" s="339">
        <v>0.25069444444444444</v>
      </c>
      <c r="D130" s="339">
        <v>0.3215277777777776</v>
      </c>
      <c r="E130" s="339">
        <v>0.38680555555555507</v>
      </c>
      <c r="F130" s="339">
        <v>0.46527777777777707</v>
      </c>
      <c r="G130" s="339">
        <v>0.5256944444444435</v>
      </c>
      <c r="H130" s="339">
        <v>0.59861111111111</v>
      </c>
      <c r="I130" s="339">
        <v>0.6604166666666652</v>
      </c>
      <c r="J130" s="339">
        <v>0.7409722222222206</v>
      </c>
      <c r="K130" s="339">
        <v>0.8131944444444424</v>
      </c>
      <c r="L130" s="339">
        <v>0.8874999999999978</v>
      </c>
      <c r="M130" s="339">
        <v>0.9409722222222198</v>
      </c>
      <c r="N130" s="335"/>
      <c r="O130" s="64"/>
      <c r="P130" s="64"/>
      <c r="Q130" s="341"/>
      <c r="R130" s="63"/>
      <c r="S130" s="342"/>
      <c r="T130" s="14"/>
      <c r="U130" s="34"/>
      <c r="V130" s="80"/>
      <c r="W130" s="80"/>
      <c r="X130" s="61"/>
      <c r="Y130" s="61"/>
      <c r="Z130" s="61"/>
      <c r="AA130" s="11" t="s">
        <v>14</v>
      </c>
    </row>
    <row r="131" spans="1:29" s="4" customFormat="1" ht="23.25" customHeight="1">
      <c r="A131" s="333" t="s">
        <v>41</v>
      </c>
      <c r="B131" s="340"/>
      <c r="C131" s="339">
        <v>0.25763888888888886</v>
      </c>
      <c r="D131" s="339">
        <v>0.328472222222222</v>
      </c>
      <c r="E131" s="339">
        <v>0.3937499999999995</v>
      </c>
      <c r="F131" s="339">
        <v>0.47152777777777705</v>
      </c>
      <c r="G131" s="339">
        <v>0.5319444444444434</v>
      </c>
      <c r="H131" s="339">
        <v>0.6055555555555544</v>
      </c>
      <c r="I131" s="339">
        <v>0.6680555555555541</v>
      </c>
      <c r="J131" s="339">
        <v>0.7486111111111095</v>
      </c>
      <c r="K131" s="339">
        <v>0.8194444444444424</v>
      </c>
      <c r="L131" s="339">
        <v>0.8944444444444423</v>
      </c>
      <c r="M131" s="339"/>
      <c r="N131" s="335"/>
      <c r="O131" s="64"/>
      <c r="P131" s="64"/>
      <c r="Q131" s="341"/>
      <c r="R131" s="63"/>
      <c r="S131" s="343"/>
      <c r="T131" s="14"/>
      <c r="U131" s="34"/>
      <c r="V131" s="80"/>
      <c r="W131" s="80"/>
      <c r="X131" s="61"/>
      <c r="Y131" s="61"/>
      <c r="Z131" s="61"/>
      <c r="AA131" s="61"/>
      <c r="AB131" s="61"/>
      <c r="AC131" s="61"/>
    </row>
    <row r="132" spans="1:29" s="4" customFormat="1" ht="23.25" customHeight="1">
      <c r="A132" s="333" t="s">
        <v>219</v>
      </c>
      <c r="B132" s="115"/>
      <c r="C132" s="116">
        <v>0.26388888888888884</v>
      </c>
      <c r="D132" s="116">
        <v>0.3354166666666664</v>
      </c>
      <c r="E132" s="116">
        <v>0.4006944444444439</v>
      </c>
      <c r="F132" s="116">
        <v>0.477777777777777</v>
      </c>
      <c r="G132" s="116">
        <v>0.5381944444444434</v>
      </c>
      <c r="H132" s="116">
        <v>0.6124999999999988</v>
      </c>
      <c r="I132" s="116">
        <v>0.6756944444444429</v>
      </c>
      <c r="J132" s="116">
        <v>0.7569444444444428</v>
      </c>
      <c r="K132" s="116">
        <v>0.824999999999998</v>
      </c>
      <c r="L132" s="116">
        <v>0.9013888888888867</v>
      </c>
      <c r="M132" s="116"/>
      <c r="N132" s="335"/>
      <c r="O132" s="64"/>
      <c r="P132" s="64"/>
      <c r="Q132" s="64"/>
      <c r="R132" s="63"/>
      <c r="S132" s="342"/>
      <c r="T132" s="14"/>
      <c r="U132" s="34"/>
      <c r="V132" s="344">
        <f>L130-L129</f>
        <v>0.00694444444444442</v>
      </c>
      <c r="W132" s="344">
        <f aca="true" t="shared" si="2" ref="W132:W137">K143-K142</f>
        <v>0.006249999999999978</v>
      </c>
      <c r="X132" s="61"/>
      <c r="Y132" s="61"/>
      <c r="Z132" s="61"/>
      <c r="AA132" s="61"/>
      <c r="AB132" s="61"/>
      <c r="AC132" s="61"/>
    </row>
    <row r="133" spans="1:29" s="4" customFormat="1" ht="23.25" customHeight="1">
      <c r="A133" s="333" t="s">
        <v>43</v>
      </c>
      <c r="B133" s="115"/>
      <c r="C133" s="116">
        <v>0.2694444444444444</v>
      </c>
      <c r="D133" s="116">
        <v>0.3430555555555553</v>
      </c>
      <c r="E133" s="116">
        <v>0.4069444444444439</v>
      </c>
      <c r="F133" s="116">
        <v>0.484027777777777</v>
      </c>
      <c r="G133" s="116">
        <v>0.5444444444444434</v>
      </c>
      <c r="H133" s="116">
        <v>0.6194444444444432</v>
      </c>
      <c r="I133" s="116">
        <v>0.6833333333333318</v>
      </c>
      <c r="J133" s="116">
        <v>0.7652777777777761</v>
      </c>
      <c r="K133" s="116">
        <v>0.8305555555555535</v>
      </c>
      <c r="L133" s="116">
        <v>0.9083333333333311</v>
      </c>
      <c r="M133" s="116"/>
      <c r="N133" s="335"/>
      <c r="O133" s="64"/>
      <c r="P133" s="64"/>
      <c r="Q133" s="64"/>
      <c r="R133" s="14"/>
      <c r="S133" s="342"/>
      <c r="T133" s="14"/>
      <c r="U133" s="34"/>
      <c r="V133" s="344">
        <f aca="true" t="shared" si="3" ref="V133:V141">L131-L130</f>
        <v>0.00694444444444442</v>
      </c>
      <c r="W133" s="344">
        <f t="shared" si="2"/>
        <v>0.006249999999999978</v>
      </c>
      <c r="X133" s="61"/>
      <c r="Y133" s="61"/>
      <c r="Z133" s="61"/>
      <c r="AA133" s="61"/>
      <c r="AB133" s="61"/>
      <c r="AC133" s="61"/>
    </row>
    <row r="134" spans="1:29" s="4" customFormat="1" ht="23.25" customHeight="1">
      <c r="A134" s="333" t="s">
        <v>44</v>
      </c>
      <c r="B134" s="116"/>
      <c r="C134" s="345">
        <v>0.27430555555555547</v>
      </c>
      <c r="D134" s="116">
        <v>0.35069444444444414</v>
      </c>
      <c r="E134" s="116">
        <v>0.41319444444444386</v>
      </c>
      <c r="F134" s="116">
        <v>0.490277777777777</v>
      </c>
      <c r="G134" s="116">
        <v>0.5513888888888878</v>
      </c>
      <c r="H134" s="116">
        <v>0.6263888888888877</v>
      </c>
      <c r="I134" s="116">
        <v>0.6909722222222207</v>
      </c>
      <c r="J134" s="116">
        <v>0.7736111111111094</v>
      </c>
      <c r="K134" s="116">
        <v>0.836111111111109</v>
      </c>
      <c r="L134" s="116">
        <v>0.9152777777777755</v>
      </c>
      <c r="M134" s="116"/>
      <c r="N134" s="335"/>
      <c r="O134" s="64"/>
      <c r="P134" s="64"/>
      <c r="Q134" s="64"/>
      <c r="R134" s="14"/>
      <c r="S134" s="116"/>
      <c r="T134" s="346"/>
      <c r="U134" s="34"/>
      <c r="V134" s="344">
        <f t="shared" si="3"/>
        <v>0.00694444444444442</v>
      </c>
      <c r="W134" s="344">
        <f t="shared" si="2"/>
        <v>0.006249999999999978</v>
      </c>
      <c r="X134" s="61"/>
      <c r="Y134" s="61"/>
      <c r="Z134" s="61"/>
      <c r="AA134" s="61"/>
      <c r="AB134" s="61"/>
      <c r="AC134" s="61"/>
    </row>
    <row r="135" spans="1:26" s="4" customFormat="1" ht="23.25" customHeight="1">
      <c r="A135" s="347" t="s">
        <v>220</v>
      </c>
      <c r="B135" s="116"/>
      <c r="C135" s="345">
        <v>0.27916666666666656</v>
      </c>
      <c r="D135" s="116">
        <v>0.358333333333333</v>
      </c>
      <c r="E135" s="116">
        <v>0.41944444444444384</v>
      </c>
      <c r="F135" s="116">
        <v>0.49652777777777696</v>
      </c>
      <c r="G135" s="116">
        <v>0.5583333333333322</v>
      </c>
      <c r="H135" s="116"/>
      <c r="I135" s="116"/>
      <c r="J135" s="116"/>
      <c r="K135" s="116"/>
      <c r="L135" s="116"/>
      <c r="M135" s="116"/>
      <c r="N135" s="335"/>
      <c r="O135" s="64"/>
      <c r="P135" s="64"/>
      <c r="Q135" s="64"/>
      <c r="R135" s="116"/>
      <c r="S135" s="116"/>
      <c r="T135" s="14"/>
      <c r="U135" s="34"/>
      <c r="V135" s="344">
        <f t="shared" si="3"/>
        <v>0.00694444444444442</v>
      </c>
      <c r="W135" s="344">
        <f t="shared" si="2"/>
        <v>0.006249999999999978</v>
      </c>
      <c r="X135" s="61"/>
      <c r="Y135" s="61"/>
      <c r="Z135" s="61"/>
    </row>
    <row r="136" spans="1:26" s="4" customFormat="1" ht="23.25" customHeight="1">
      <c r="A136" s="347" t="s">
        <v>221</v>
      </c>
      <c r="B136" s="116" t="s">
        <v>16</v>
      </c>
      <c r="C136" s="345">
        <v>0.28402777777777766</v>
      </c>
      <c r="D136" s="116">
        <v>0.3652777777777774</v>
      </c>
      <c r="E136" s="116">
        <v>0.4256944444444438</v>
      </c>
      <c r="F136" s="116">
        <v>0.502777777777777</v>
      </c>
      <c r="G136" s="116">
        <v>0.5645833333333322</v>
      </c>
      <c r="H136" s="116">
        <v>0.6333333333333321</v>
      </c>
      <c r="I136" s="116">
        <v>0.6986111111111095</v>
      </c>
      <c r="J136" s="116">
        <v>0.7819444444444427</v>
      </c>
      <c r="K136" s="116">
        <v>0.8430555555555534</v>
      </c>
      <c r="L136" s="116">
        <v>0.92222222222222</v>
      </c>
      <c r="M136" s="64"/>
      <c r="N136" s="335"/>
      <c r="O136" s="64"/>
      <c r="P136" s="64"/>
      <c r="Q136" s="341"/>
      <c r="R136" s="116"/>
      <c r="S136" s="342"/>
      <c r="T136" s="14"/>
      <c r="U136" s="34"/>
      <c r="V136" s="344">
        <f t="shared" si="3"/>
        <v>0.00694444444444442</v>
      </c>
      <c r="W136" s="344">
        <f t="shared" si="2"/>
        <v>0.006249999999999978</v>
      </c>
      <c r="X136" s="61"/>
      <c r="Y136" s="61"/>
      <c r="Z136" s="61"/>
    </row>
    <row r="137" spans="1:27" s="4" customFormat="1" ht="23.25" customHeight="1">
      <c r="A137" s="347" t="s">
        <v>18</v>
      </c>
      <c r="B137" s="116">
        <v>0.23611111111111113</v>
      </c>
      <c r="C137" s="345">
        <v>0.28888888888888875</v>
      </c>
      <c r="D137" s="116">
        <v>0.3715277777777774</v>
      </c>
      <c r="E137" s="116">
        <v>0.4319444444444438</v>
      </c>
      <c r="F137" s="116">
        <v>0.509027777777777</v>
      </c>
      <c r="G137" s="116">
        <v>0.5708333333333322</v>
      </c>
      <c r="H137" s="116">
        <v>0.6402777777777765</v>
      </c>
      <c r="I137" s="116">
        <v>0.7062499999999984</v>
      </c>
      <c r="J137" s="116">
        <v>0.790277777777776</v>
      </c>
      <c r="K137" s="116">
        <v>0.8499999999999979</v>
      </c>
      <c r="L137" s="116">
        <v>0.9284722222222199</v>
      </c>
      <c r="M137" s="116"/>
      <c r="N137" s="335"/>
      <c r="O137" s="64"/>
      <c r="P137" s="64"/>
      <c r="Q137" s="341"/>
      <c r="R137" s="14"/>
      <c r="S137" s="342"/>
      <c r="T137" s="14"/>
      <c r="U137" s="34"/>
      <c r="V137" s="344">
        <f t="shared" si="3"/>
        <v>-0.9152777777777755</v>
      </c>
      <c r="W137" s="344">
        <f t="shared" si="2"/>
        <v>0.006249999999999978</v>
      </c>
      <c r="X137" s="61"/>
      <c r="Y137" s="61"/>
      <c r="Z137" s="61"/>
      <c r="AA137" s="11" t="s">
        <v>222</v>
      </c>
    </row>
    <row r="138" spans="1:27" s="4" customFormat="1" ht="23.25" customHeight="1">
      <c r="A138" s="347" t="s">
        <v>19</v>
      </c>
      <c r="B138" s="116">
        <v>0.24097222222222225</v>
      </c>
      <c r="C138" s="345">
        <v>0.29374999999999984</v>
      </c>
      <c r="D138" s="116">
        <v>0.3777777777777774</v>
      </c>
      <c r="E138" s="116">
        <v>0.4381944444444438</v>
      </c>
      <c r="F138" s="116">
        <v>0.515277777777777</v>
      </c>
      <c r="G138" s="116">
        <v>0.5770833333333322</v>
      </c>
      <c r="H138" s="116">
        <v>0.6472222222222209</v>
      </c>
      <c r="I138" s="116">
        <v>0.7138888888888872</v>
      </c>
      <c r="J138" s="116">
        <v>0.7986111111111093</v>
      </c>
      <c r="K138" s="116">
        <v>0.8569444444444423</v>
      </c>
      <c r="L138" s="116">
        <v>0.9347222222222199</v>
      </c>
      <c r="M138" s="64"/>
      <c r="N138" s="335"/>
      <c r="O138" s="64"/>
      <c r="P138" s="64"/>
      <c r="Q138" s="341"/>
      <c r="R138" s="14"/>
      <c r="S138" s="43"/>
      <c r="T138" s="14"/>
      <c r="U138" s="34"/>
      <c r="V138" s="344">
        <f>L136-L134</f>
        <v>0.00694444444444442</v>
      </c>
      <c r="W138" s="344">
        <f>M128-K148</f>
        <v>0.006249999999999978</v>
      </c>
      <c r="X138" s="61"/>
      <c r="Y138" s="61"/>
      <c r="Z138" s="61"/>
      <c r="AA138" s="11" t="s">
        <v>222</v>
      </c>
    </row>
    <row r="139" spans="1:27" s="4" customFormat="1" ht="23.25" customHeight="1">
      <c r="A139" s="347" t="s">
        <v>20</v>
      </c>
      <c r="B139" s="116">
        <v>0.24652777777777782</v>
      </c>
      <c r="C139" s="345">
        <v>0.2993055555555554</v>
      </c>
      <c r="D139" s="116">
        <v>0.38402777777777736</v>
      </c>
      <c r="E139" s="116">
        <v>0.44444444444444375</v>
      </c>
      <c r="F139" s="116">
        <v>0.5215277777777769</v>
      </c>
      <c r="G139" s="116">
        <v>0.5833333333333321</v>
      </c>
      <c r="H139" s="116">
        <v>0.6541666666666653</v>
      </c>
      <c r="I139" s="116">
        <v>0.7215277777777761</v>
      </c>
      <c r="J139" s="116">
        <v>0.8062499999999981</v>
      </c>
      <c r="K139" s="116">
        <v>0.8638888888888867</v>
      </c>
      <c r="L139" s="116">
        <v>0.9409722222222199</v>
      </c>
      <c r="M139" s="64"/>
      <c r="N139" s="335"/>
      <c r="O139" s="64"/>
      <c r="P139" s="64"/>
      <c r="Q139" s="64"/>
      <c r="R139" s="14"/>
      <c r="S139" s="43"/>
      <c r="T139" s="14"/>
      <c r="U139" s="34"/>
      <c r="V139" s="344">
        <f t="shared" si="3"/>
        <v>0.006249999999999978</v>
      </c>
      <c r="W139" s="344">
        <f>M129-M128</f>
        <v>0.006249999999999978</v>
      </c>
      <c r="X139" s="61"/>
      <c r="Y139" s="61"/>
      <c r="Z139" s="61"/>
      <c r="AA139" s="11" t="s">
        <v>222</v>
      </c>
    </row>
    <row r="140" spans="1:27" s="4" customFormat="1" ht="23.25" customHeight="1">
      <c r="A140" s="347" t="s">
        <v>223</v>
      </c>
      <c r="B140" s="116">
        <v>0.2520833333333334</v>
      </c>
      <c r="C140" s="345">
        <v>0.3048611111111109</v>
      </c>
      <c r="D140" s="116">
        <v>0.39027777777777733</v>
      </c>
      <c r="E140" s="116">
        <v>0.45069444444444373</v>
      </c>
      <c r="F140" s="116">
        <v>0.5277777777777769</v>
      </c>
      <c r="G140" s="116">
        <v>0.5895833333333321</v>
      </c>
      <c r="H140" s="116">
        <v>0.6611111111111098</v>
      </c>
      <c r="I140" s="116">
        <v>0.729166666666665</v>
      </c>
      <c r="J140" s="116">
        <v>0.813888888888887</v>
      </c>
      <c r="K140" s="116">
        <v>0.8708333333333311</v>
      </c>
      <c r="L140" s="116"/>
      <c r="M140" s="64"/>
      <c r="N140" s="335"/>
      <c r="O140" s="64"/>
      <c r="P140" s="64"/>
      <c r="Q140" s="64"/>
      <c r="R140" s="14"/>
      <c r="S140" s="43"/>
      <c r="T140" s="14"/>
      <c r="U140" s="34"/>
      <c r="V140" s="344">
        <f t="shared" si="3"/>
        <v>0.006249999999999978</v>
      </c>
      <c r="W140" s="344">
        <f>M130-M129</f>
        <v>0.006249999999999978</v>
      </c>
      <c r="X140" s="61"/>
      <c r="Y140" s="61"/>
      <c r="Z140" s="61"/>
      <c r="AA140" s="11"/>
    </row>
    <row r="141" spans="1:27" s="4" customFormat="1" ht="23.25" customHeight="1">
      <c r="A141" s="347" t="s">
        <v>22</v>
      </c>
      <c r="B141" s="116">
        <v>0.2576388888888889</v>
      </c>
      <c r="C141" s="345">
        <v>0.31041666666666645</v>
      </c>
      <c r="D141" s="116">
        <v>0.3965277777777773</v>
      </c>
      <c r="E141" s="116">
        <v>0.4569444444444437</v>
      </c>
      <c r="F141" s="116">
        <v>0.5340277777777769</v>
      </c>
      <c r="G141" s="116">
        <v>0.5958333333333321</v>
      </c>
      <c r="H141" s="116">
        <v>0.6680555555555542</v>
      </c>
      <c r="I141" s="116">
        <v>0.7368055555555538</v>
      </c>
      <c r="J141" s="116">
        <v>0.8215277777777759</v>
      </c>
      <c r="K141" s="116">
        <v>0.8777777777777755</v>
      </c>
      <c r="L141" s="116"/>
      <c r="M141" s="64"/>
      <c r="N141" s="335"/>
      <c r="O141" s="64"/>
      <c r="P141" s="64"/>
      <c r="Q141" s="64"/>
      <c r="R141" s="14"/>
      <c r="S141" s="43"/>
      <c r="T141" s="14"/>
      <c r="U141" s="34"/>
      <c r="V141" s="344">
        <f t="shared" si="3"/>
        <v>0.006249999999999978</v>
      </c>
      <c r="W141" s="344">
        <f>M131-M130</f>
        <v>-0.9409722222222198</v>
      </c>
      <c r="X141" s="61"/>
      <c r="Y141" s="61"/>
      <c r="Z141" s="61"/>
      <c r="AA141" s="11"/>
    </row>
    <row r="142" spans="1:27" s="4" customFormat="1" ht="23.25" customHeight="1">
      <c r="A142" s="347" t="s">
        <v>23</v>
      </c>
      <c r="B142" s="116">
        <v>0.26319444444444445</v>
      </c>
      <c r="C142" s="345">
        <v>0.315972222222222</v>
      </c>
      <c r="D142" s="116">
        <v>0.4027777777777773</v>
      </c>
      <c r="E142" s="116">
        <v>0.4631944444444437</v>
      </c>
      <c r="F142" s="116">
        <v>0.5402777777777769</v>
      </c>
      <c r="G142" s="116">
        <v>0.6020833333333321</v>
      </c>
      <c r="H142" s="116">
        <v>0.6749999999999986</v>
      </c>
      <c r="I142" s="116">
        <v>0.7444444444444427</v>
      </c>
      <c r="J142" s="116">
        <v>0.8291666666666647</v>
      </c>
      <c r="K142" s="116">
        <v>0.88472222222222</v>
      </c>
      <c r="L142" s="116"/>
      <c r="M142" s="64"/>
      <c r="N142" s="335"/>
      <c r="O142" s="64"/>
      <c r="P142" s="64"/>
      <c r="Q142" s="15"/>
      <c r="R142" s="14"/>
      <c r="S142" s="43"/>
      <c r="T142" s="14"/>
      <c r="U142" s="34"/>
      <c r="V142" s="344"/>
      <c r="W142" s="344"/>
      <c r="X142" s="61"/>
      <c r="Y142" s="61"/>
      <c r="Z142" s="61"/>
      <c r="AA142" s="11"/>
    </row>
    <row r="143" spans="1:27" s="4" customFormat="1" ht="23.25" customHeight="1">
      <c r="A143" s="347" t="s">
        <v>224</v>
      </c>
      <c r="B143" s="116">
        <v>0.26875</v>
      </c>
      <c r="C143" s="116">
        <v>0.32222222222222197</v>
      </c>
      <c r="D143" s="116">
        <v>0.40902777777777727</v>
      </c>
      <c r="E143" s="116">
        <v>0.46944444444444366</v>
      </c>
      <c r="F143" s="116">
        <v>0.5465277777777768</v>
      </c>
      <c r="G143" s="116">
        <v>0.6083333333333321</v>
      </c>
      <c r="H143" s="116">
        <v>0.681944444444443</v>
      </c>
      <c r="I143" s="116">
        <v>0.7520833333333315</v>
      </c>
      <c r="J143" s="116">
        <v>0.8354166666666647</v>
      </c>
      <c r="K143" s="116">
        <v>0.89097222222222</v>
      </c>
      <c r="L143" s="116"/>
      <c r="M143" s="116"/>
      <c r="N143" s="335"/>
      <c r="O143" s="64"/>
      <c r="P143" s="64"/>
      <c r="Q143" s="15"/>
      <c r="R143" s="14"/>
      <c r="S143" s="43"/>
      <c r="T143" s="14"/>
      <c r="U143" s="34"/>
      <c r="V143" s="80"/>
      <c r="W143" s="344"/>
      <c r="X143" s="61"/>
      <c r="Y143" s="61"/>
      <c r="Z143" s="61"/>
      <c r="AA143" s="11"/>
    </row>
    <row r="144" spans="1:27" s="4" customFormat="1" ht="23.25" customHeight="1">
      <c r="A144" s="347" t="s">
        <v>25</v>
      </c>
      <c r="B144" s="116">
        <v>0.2743055555555555</v>
      </c>
      <c r="C144" s="116">
        <v>0.32847222222222194</v>
      </c>
      <c r="D144" s="116">
        <v>0.41527777777777725</v>
      </c>
      <c r="E144" s="116">
        <v>0.47569444444444364</v>
      </c>
      <c r="F144" s="116">
        <v>0.5527777777777768</v>
      </c>
      <c r="G144" s="116">
        <v>0.614583333333332</v>
      </c>
      <c r="H144" s="116">
        <v>0.6888888888888874</v>
      </c>
      <c r="I144" s="116">
        <v>0.7597222222222204</v>
      </c>
      <c r="J144" s="116">
        <v>0.8416666666666647</v>
      </c>
      <c r="K144" s="116">
        <v>0.8972222222222199</v>
      </c>
      <c r="L144" s="116"/>
      <c r="M144" s="116"/>
      <c r="N144" s="335"/>
      <c r="O144" s="64"/>
      <c r="P144" s="64"/>
      <c r="Q144" s="15"/>
      <c r="R144" s="42"/>
      <c r="S144" s="43"/>
      <c r="T144" s="14"/>
      <c r="U144" s="34"/>
      <c r="V144" s="61"/>
      <c r="W144" s="344"/>
      <c r="X144" s="61"/>
      <c r="Y144" s="61"/>
      <c r="Z144" s="61"/>
      <c r="AA144" s="11"/>
    </row>
    <row r="145" spans="1:27" s="4" customFormat="1" ht="23.25" customHeight="1">
      <c r="A145" s="347" t="s">
        <v>26</v>
      </c>
      <c r="B145" s="116">
        <v>0.27986111111111106</v>
      </c>
      <c r="C145" s="116">
        <v>0.33541666666666636</v>
      </c>
      <c r="D145" s="116">
        <v>0.4215277777777772</v>
      </c>
      <c r="E145" s="116">
        <v>0.4819444444444436</v>
      </c>
      <c r="F145" s="116">
        <v>0.5590277777777768</v>
      </c>
      <c r="G145" s="116">
        <v>0.620833333333332</v>
      </c>
      <c r="H145" s="116">
        <v>0.6958333333333319</v>
      </c>
      <c r="I145" s="116">
        <v>0.7673611111111093</v>
      </c>
      <c r="J145" s="116">
        <v>0.8479166666666647</v>
      </c>
      <c r="K145" s="116">
        <v>0.9034722222222199</v>
      </c>
      <c r="L145" s="116"/>
      <c r="M145" s="64"/>
      <c r="N145" s="335"/>
      <c r="O145" s="64"/>
      <c r="P145" s="64"/>
      <c r="Q145" s="15"/>
      <c r="R145" s="13"/>
      <c r="S145" s="43"/>
      <c r="T145" s="14"/>
      <c r="U145" s="34"/>
      <c r="V145" s="61"/>
      <c r="W145" s="344"/>
      <c r="X145" s="61"/>
      <c r="Y145" s="61"/>
      <c r="Z145" s="61"/>
      <c r="AA145" s="11"/>
    </row>
    <row r="146" spans="1:27" s="4" customFormat="1" ht="23.25" customHeight="1">
      <c r="A146" s="333" t="s">
        <v>225</v>
      </c>
      <c r="B146" s="116">
        <v>0.2854166666666666</v>
      </c>
      <c r="C146" s="116">
        <v>0.3423611111111108</v>
      </c>
      <c r="D146" s="116">
        <v>0.4277777777777772</v>
      </c>
      <c r="E146" s="116">
        <v>0.4881944444444436</v>
      </c>
      <c r="F146" s="116">
        <v>0.5652777777777768</v>
      </c>
      <c r="G146" s="116">
        <v>0.627083333333332</v>
      </c>
      <c r="H146" s="116">
        <v>0.7027777777777763</v>
      </c>
      <c r="I146" s="116">
        <v>0.7749999999999981</v>
      </c>
      <c r="J146" s="116">
        <v>0.8541666666666646</v>
      </c>
      <c r="K146" s="116">
        <v>0.9097222222222199</v>
      </c>
      <c r="L146" s="116"/>
      <c r="M146" s="64"/>
      <c r="N146" s="335"/>
      <c r="O146" s="64"/>
      <c r="P146" s="64"/>
      <c r="Q146" s="64"/>
      <c r="R146" s="63"/>
      <c r="S146" s="65"/>
      <c r="T146" s="14"/>
      <c r="U146" s="34"/>
      <c r="V146" s="61"/>
      <c r="W146" s="61"/>
      <c r="X146" s="61"/>
      <c r="Y146" s="61"/>
      <c r="Z146" s="61"/>
      <c r="AA146" s="11"/>
    </row>
    <row r="147" spans="1:27" s="4" customFormat="1" ht="23.25" customHeight="1">
      <c r="A147" s="333" t="s">
        <v>50</v>
      </c>
      <c r="B147" s="116">
        <v>0.29097222222222213</v>
      </c>
      <c r="C147" s="116">
        <v>0.34999999999999964</v>
      </c>
      <c r="D147" s="116">
        <v>0.4340277777777772</v>
      </c>
      <c r="E147" s="116">
        <v>0.4944444444444436</v>
      </c>
      <c r="F147" s="116">
        <v>0.5715277777777767</v>
      </c>
      <c r="G147" s="116">
        <v>0.633333333333332</v>
      </c>
      <c r="H147" s="116">
        <v>0.7104166666666651</v>
      </c>
      <c r="I147" s="116">
        <v>0.782638888888887</v>
      </c>
      <c r="J147" s="116">
        <v>0.8604166666666646</v>
      </c>
      <c r="K147" s="116">
        <v>0.9159722222222199</v>
      </c>
      <c r="L147" s="116"/>
      <c r="M147" s="64"/>
      <c r="N147" s="335"/>
      <c r="O147" s="65"/>
      <c r="P147" s="65"/>
      <c r="Q147" s="65"/>
      <c r="R147" s="65"/>
      <c r="S147" s="65"/>
      <c r="T147" s="14"/>
      <c r="U147" s="34"/>
      <c r="V147" s="61"/>
      <c r="W147" s="61"/>
      <c r="X147" s="61"/>
      <c r="Y147" s="61"/>
      <c r="Z147" s="61"/>
      <c r="AA147" s="11"/>
    </row>
    <row r="148" spans="1:27" s="4" customFormat="1" ht="23.25" customHeight="1">
      <c r="A148" s="333" t="s">
        <v>51</v>
      </c>
      <c r="B148" s="116">
        <v>0.29652777777777767</v>
      </c>
      <c r="C148" s="116">
        <v>0.3576388888888885</v>
      </c>
      <c r="D148" s="116">
        <v>0.44027777777777716</v>
      </c>
      <c r="E148" s="116">
        <v>0.5006944444444436</v>
      </c>
      <c r="F148" s="116">
        <v>0.5777777777777767</v>
      </c>
      <c r="G148" s="116">
        <v>0.639583333333332</v>
      </c>
      <c r="H148" s="116">
        <v>0.718055555555554</v>
      </c>
      <c r="I148" s="116">
        <v>0.7902777777777759</v>
      </c>
      <c r="J148" s="116">
        <v>0.8666666666666646</v>
      </c>
      <c r="K148" s="116">
        <v>0.9222222222222198</v>
      </c>
      <c r="L148" s="116"/>
      <c r="M148" s="64"/>
      <c r="N148" s="335"/>
      <c r="O148" s="65"/>
      <c r="P148" s="65"/>
      <c r="Q148" s="65"/>
      <c r="R148" s="65"/>
      <c r="S148" s="65"/>
      <c r="T148" s="14"/>
      <c r="U148" s="34"/>
      <c r="V148" s="61"/>
      <c r="W148" s="61"/>
      <c r="X148" s="61"/>
      <c r="Y148" s="61"/>
      <c r="Z148" s="61"/>
      <c r="AA148" s="11"/>
    </row>
    <row r="149" spans="1:27" s="4" customFormat="1" ht="23.25" customHeight="1">
      <c r="A149" s="62">
        <v>23</v>
      </c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14"/>
      <c r="U149" s="34"/>
      <c r="V149" s="61"/>
      <c r="W149" s="61"/>
      <c r="X149" s="61"/>
      <c r="Y149" s="61"/>
      <c r="Z149" s="61"/>
      <c r="AA149" s="11"/>
    </row>
    <row r="150" spans="1:27" s="4" customFormat="1" ht="23.25" customHeight="1">
      <c r="A150" s="62">
        <v>24</v>
      </c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14"/>
      <c r="U150" s="34"/>
      <c r="V150" s="61"/>
      <c r="W150" s="61"/>
      <c r="X150" s="61"/>
      <c r="Y150" s="61"/>
      <c r="Z150" s="61"/>
      <c r="AA150" s="11"/>
    </row>
    <row r="151" spans="1:27" s="4" customFormat="1" ht="23.25" customHeight="1">
      <c r="A151" s="62">
        <v>25</v>
      </c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14"/>
      <c r="U151" s="34"/>
      <c r="V151" s="61"/>
      <c r="W151" s="61"/>
      <c r="X151" s="61"/>
      <c r="Y151" s="61"/>
      <c r="Z151" s="61"/>
      <c r="AA151" s="11"/>
    </row>
    <row r="152" spans="1:27" s="4" customFormat="1" ht="23.25" customHeight="1">
      <c r="A152" s="62">
        <v>26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14"/>
      <c r="U152" s="34"/>
      <c r="V152" s="61"/>
      <c r="W152" s="61"/>
      <c r="X152" s="61"/>
      <c r="Y152" s="61"/>
      <c r="Z152" s="61"/>
      <c r="AA152" s="11"/>
    </row>
    <row r="153" spans="1:27" s="4" customFormat="1" ht="23.25" customHeight="1">
      <c r="A153" s="62">
        <v>27</v>
      </c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14"/>
      <c r="U153" s="34"/>
      <c r="V153" s="61"/>
      <c r="W153" s="61"/>
      <c r="X153" s="61"/>
      <c r="Y153" s="61"/>
      <c r="Z153" s="61"/>
      <c r="AA153" s="11"/>
    </row>
    <row r="154" spans="1:27" s="4" customFormat="1" ht="23.25" customHeight="1">
      <c r="A154" s="62">
        <v>28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14"/>
      <c r="U154" s="34"/>
      <c r="V154" s="61"/>
      <c r="W154" s="61"/>
      <c r="X154" s="61"/>
      <c r="Y154" s="61"/>
      <c r="Z154" s="61"/>
      <c r="AA154" s="11"/>
    </row>
    <row r="155" spans="1:27" s="4" customFormat="1" ht="23.25" customHeight="1">
      <c r="A155" s="62">
        <v>29</v>
      </c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14"/>
      <c r="U155" s="34"/>
      <c r="V155" s="61"/>
      <c r="W155" s="61"/>
      <c r="X155" s="61"/>
      <c r="Y155" s="61"/>
      <c r="Z155" s="61"/>
      <c r="AA155" s="11"/>
    </row>
    <row r="156" spans="1:27" s="4" customFormat="1" ht="23.25" customHeight="1">
      <c r="A156" s="62">
        <v>30</v>
      </c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14"/>
      <c r="U156" s="34"/>
      <c r="V156" s="61"/>
      <c r="W156" s="61"/>
      <c r="X156" s="61"/>
      <c r="Y156" s="61"/>
      <c r="Z156" s="61"/>
      <c r="AA156" s="11"/>
    </row>
    <row r="157" spans="1:27" s="4" customFormat="1" ht="23.25" customHeight="1">
      <c r="A157" s="62">
        <v>31</v>
      </c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14"/>
      <c r="U157" s="34"/>
      <c r="V157" s="61"/>
      <c r="W157" s="61"/>
      <c r="X157" s="61"/>
      <c r="Y157" s="61"/>
      <c r="Z157" s="61"/>
      <c r="AA157" s="11"/>
    </row>
    <row r="158" spans="1:27" s="4" customFormat="1" ht="23.25" customHeight="1">
      <c r="A158" s="62">
        <v>32</v>
      </c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14"/>
      <c r="U158" s="34"/>
      <c r="V158" s="61"/>
      <c r="W158" s="61"/>
      <c r="X158" s="61"/>
      <c r="Y158" s="61"/>
      <c r="Z158" s="61"/>
      <c r="AA158" s="11"/>
    </row>
    <row r="159" spans="1:26" s="4" customFormat="1" ht="23.25" customHeight="1" thickBot="1">
      <c r="A159" s="78">
        <v>33</v>
      </c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47"/>
      <c r="U159" s="48"/>
      <c r="V159" s="61"/>
      <c r="W159" s="61"/>
      <c r="X159" s="61"/>
      <c r="Y159" s="80"/>
      <c r="Z159" s="61"/>
    </row>
    <row r="160" spans="1:26" s="4" customFormat="1" ht="19.5" customHeight="1" thickBot="1">
      <c r="A160" s="503" t="s">
        <v>3</v>
      </c>
      <c r="B160" s="504"/>
      <c r="C160" s="480" t="s">
        <v>210</v>
      </c>
      <c r="D160" s="481"/>
      <c r="E160" s="481"/>
      <c r="F160" s="482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66"/>
      <c r="U160" s="66"/>
      <c r="V160" s="61"/>
      <c r="W160" s="61"/>
      <c r="X160" s="61"/>
      <c r="Y160" s="80"/>
      <c r="Z160" s="61"/>
    </row>
    <row r="161" spans="1:26" s="4" customFormat="1" ht="31.5" customHeight="1" thickBot="1">
      <c r="A161" s="434" t="s">
        <v>9</v>
      </c>
      <c r="B161" s="435"/>
      <c r="C161" s="435"/>
      <c r="D161" s="435"/>
      <c r="E161" s="436"/>
      <c r="F161" s="61"/>
      <c r="G161" s="61"/>
      <c r="H161" s="513" t="s">
        <v>10</v>
      </c>
      <c r="I161" s="514"/>
      <c r="J161" s="514"/>
      <c r="K161" s="93" t="s">
        <v>4</v>
      </c>
      <c r="L161" s="423" t="s">
        <v>11</v>
      </c>
      <c r="M161" s="423"/>
      <c r="N161" s="424"/>
      <c r="O161" s="61"/>
      <c r="P161" s="94"/>
      <c r="Q161" s="94"/>
      <c r="R161" s="94"/>
      <c r="S161" s="61"/>
      <c r="T161" s="523" t="s">
        <v>202</v>
      </c>
      <c r="U161" s="524"/>
      <c r="V161" s="95">
        <f>V163/V168</f>
        <v>0.0090366809116809</v>
      </c>
      <c r="W161" s="95">
        <f>W163/W168</f>
        <v>0.0090366809116809</v>
      </c>
      <c r="X161" s="95">
        <f>AVERAGE(V161,W161)</f>
        <v>0.0090366809116809</v>
      </c>
      <c r="Y161" s="96" t="s">
        <v>173</v>
      </c>
      <c r="Z161" s="97">
        <f>ROUND(X161*1440,0)/1440</f>
        <v>0.009027777777777777</v>
      </c>
    </row>
    <row r="162" spans="1:26" s="4" customFormat="1" ht="9" customHeight="1" thickBo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101"/>
      <c r="U162" s="101"/>
      <c r="V162" s="95">
        <f>B174</f>
        <v>0.23611111111111113</v>
      </c>
      <c r="W162" s="95">
        <f>C168</f>
        <v>0.23611111111111113</v>
      </c>
      <c r="X162" s="61"/>
      <c r="Y162" s="61"/>
      <c r="Z162" s="80"/>
    </row>
    <row r="163" spans="1:27" s="256" customFormat="1" ht="19.5" customHeight="1" thickBot="1">
      <c r="A163" s="515" t="s">
        <v>5</v>
      </c>
      <c r="B163" s="516"/>
      <c r="C163" s="510" t="s">
        <v>212</v>
      </c>
      <c r="D163" s="511"/>
      <c r="E163" s="511"/>
      <c r="F163" s="511"/>
      <c r="G163" s="511"/>
      <c r="H163" s="511"/>
      <c r="I163" s="512"/>
      <c r="J163" s="331"/>
      <c r="K163" s="61"/>
      <c r="L163" s="61"/>
      <c r="M163" s="61"/>
      <c r="N163" s="517" t="s">
        <v>6</v>
      </c>
      <c r="O163" s="518"/>
      <c r="P163" s="519">
        <f>MINUTE(Z161)</f>
        <v>13</v>
      </c>
      <c r="Q163" s="520"/>
      <c r="R163" s="61"/>
      <c r="S163" s="98" t="s">
        <v>7</v>
      </c>
      <c r="T163" s="521">
        <v>0.05486111111111111</v>
      </c>
      <c r="U163" s="522"/>
      <c r="V163" s="95">
        <f>V164-V162</f>
        <v>0.7048611111111102</v>
      </c>
      <c r="W163" s="95">
        <f>W164-W162</f>
        <v>0.7048611111111102</v>
      </c>
      <c r="X163" s="61"/>
      <c r="Y163" s="61"/>
      <c r="Z163" s="80"/>
      <c r="AA163" s="4"/>
    </row>
    <row r="164" spans="1:26" s="4" customFormat="1" ht="9" customHeight="1" thickBo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101"/>
      <c r="U164" s="101"/>
      <c r="V164" s="95">
        <f>L175</f>
        <v>0.9409722222222213</v>
      </c>
      <c r="W164" s="95">
        <f>M169</f>
        <v>0.9409722222222213</v>
      </c>
      <c r="X164" s="61"/>
      <c r="Y164" s="61"/>
      <c r="Z164" s="80"/>
    </row>
    <row r="165" spans="1:26" s="4" customFormat="1" ht="19.5" customHeight="1">
      <c r="A165" s="505" t="s">
        <v>0</v>
      </c>
      <c r="B165" s="507">
        <v>1</v>
      </c>
      <c r="C165" s="507"/>
      <c r="D165" s="507">
        <v>2</v>
      </c>
      <c r="E165" s="507"/>
      <c r="F165" s="507">
        <v>3</v>
      </c>
      <c r="G165" s="507"/>
      <c r="H165" s="507">
        <v>4</v>
      </c>
      <c r="I165" s="507"/>
      <c r="J165" s="507">
        <v>5</v>
      </c>
      <c r="K165" s="507"/>
      <c r="L165" s="507">
        <v>6</v>
      </c>
      <c r="M165" s="507"/>
      <c r="N165" s="507">
        <v>7</v>
      </c>
      <c r="O165" s="507"/>
      <c r="P165" s="507">
        <v>8</v>
      </c>
      <c r="Q165" s="507"/>
      <c r="R165" s="507">
        <v>9</v>
      </c>
      <c r="S165" s="507"/>
      <c r="T165" s="426">
        <v>10</v>
      </c>
      <c r="U165" s="427"/>
      <c r="V165" s="61"/>
      <c r="W165" s="61"/>
      <c r="X165" s="61"/>
      <c r="Y165" s="80"/>
      <c r="Z165" s="61"/>
    </row>
    <row r="166" spans="1:26" s="4" customFormat="1" ht="19.5" customHeight="1">
      <c r="A166" s="506"/>
      <c r="B166" s="63" t="s">
        <v>10</v>
      </c>
      <c r="C166" s="63" t="s">
        <v>12</v>
      </c>
      <c r="D166" s="63" t="s">
        <v>10</v>
      </c>
      <c r="E166" s="63" t="s">
        <v>12</v>
      </c>
      <c r="F166" s="63" t="s">
        <v>10</v>
      </c>
      <c r="G166" s="63" t="s">
        <v>12</v>
      </c>
      <c r="H166" s="63" t="s">
        <v>10</v>
      </c>
      <c r="I166" s="63" t="s">
        <v>12</v>
      </c>
      <c r="J166" s="63" t="s">
        <v>10</v>
      </c>
      <c r="K166" s="63" t="s">
        <v>12</v>
      </c>
      <c r="L166" s="63" t="s">
        <v>10</v>
      </c>
      <c r="M166" s="63" t="s">
        <v>12</v>
      </c>
      <c r="N166" s="63"/>
      <c r="O166" s="63"/>
      <c r="P166" s="63"/>
      <c r="Q166" s="63"/>
      <c r="R166" s="63"/>
      <c r="S166" s="63"/>
      <c r="T166" s="13"/>
      <c r="U166" s="41"/>
      <c r="V166" s="61" t="s">
        <v>213</v>
      </c>
      <c r="W166" s="332" t="s">
        <v>226</v>
      </c>
      <c r="X166" s="61"/>
      <c r="Y166" s="80"/>
      <c r="Z166" s="61"/>
    </row>
    <row r="167" spans="1:27" s="4" customFormat="1" ht="23.25" customHeight="1">
      <c r="A167" s="333" t="s">
        <v>215</v>
      </c>
      <c r="B167" s="104"/>
      <c r="C167" s="348" t="s">
        <v>13</v>
      </c>
      <c r="D167" s="104">
        <v>0.3083333333333335</v>
      </c>
      <c r="E167" s="349">
        <v>0.3638888888888892</v>
      </c>
      <c r="F167" s="104">
        <v>0.44375000000000053</v>
      </c>
      <c r="G167" s="349">
        <v>0.5034722222222229</v>
      </c>
      <c r="H167" s="104">
        <v>0.579166666666667</v>
      </c>
      <c r="I167" s="349">
        <v>0.6388888888888891</v>
      </c>
      <c r="J167" s="104">
        <v>0.7145833333333332</v>
      </c>
      <c r="K167" s="349">
        <v>0.7763888888888886</v>
      </c>
      <c r="L167" s="104">
        <v>0.8659722222222216</v>
      </c>
      <c r="M167" s="104">
        <v>0.921527777777777</v>
      </c>
      <c r="N167" s="335"/>
      <c r="O167" s="64"/>
      <c r="P167" s="348"/>
      <c r="Q167" s="348"/>
      <c r="R167" s="348"/>
      <c r="S167" s="348"/>
      <c r="T167" s="336"/>
      <c r="U167" s="34"/>
      <c r="V167" s="137">
        <f>COUNTA(B167:U199)</f>
        <v>156</v>
      </c>
      <c r="W167" s="138">
        <f>V167/17/2</f>
        <v>4.588235294117647</v>
      </c>
      <c r="X167" s="61"/>
      <c r="Y167" s="80"/>
      <c r="Z167" s="61"/>
      <c r="AA167" s="11" t="s">
        <v>14</v>
      </c>
    </row>
    <row r="168" spans="1:27" s="4" customFormat="1" ht="23.25" customHeight="1">
      <c r="A168" s="333" t="s">
        <v>227</v>
      </c>
      <c r="B168" s="350"/>
      <c r="C168" s="105">
        <v>0.23611111111111113</v>
      </c>
      <c r="D168" s="105">
        <v>0.3173611111111113</v>
      </c>
      <c r="E168" s="351">
        <v>0.372916666666667</v>
      </c>
      <c r="F168" s="105">
        <v>0.45277777777777833</v>
      </c>
      <c r="G168" s="351">
        <v>0.5125000000000006</v>
      </c>
      <c r="H168" s="105">
        <v>0.5881944444444448</v>
      </c>
      <c r="I168" s="351">
        <v>0.6479166666666668</v>
      </c>
      <c r="J168" s="105">
        <v>0.723611111111111</v>
      </c>
      <c r="K168" s="105">
        <v>0.7854166666666663</v>
      </c>
      <c r="L168" s="105">
        <v>0.8756944444444438</v>
      </c>
      <c r="M168" s="105">
        <v>0.9312499999999991</v>
      </c>
      <c r="N168" s="335"/>
      <c r="O168" s="64"/>
      <c r="P168" s="64"/>
      <c r="Q168" s="64"/>
      <c r="R168" s="14"/>
      <c r="S168" s="43"/>
      <c r="T168" s="14"/>
      <c r="U168" s="34"/>
      <c r="V168" s="100">
        <f>COUNTA(B167:B199,D167:D199,F167:F199,H167:H199,J167:J199,L167:L199,N167:N199,P167:P199,R167:R199,T167:T199)</f>
        <v>78</v>
      </c>
      <c r="W168" s="100">
        <f>COUNTA(C167:C199,E167:E199,G167:G199,I167:I199,K167:K199,M167:M199,O167:O199,Q167:Q199,S167:S199,U167:U199)</f>
        <v>78</v>
      </c>
      <c r="X168" s="61"/>
      <c r="Y168" s="61">
        <f>(V168+W168)/2</f>
        <v>78</v>
      </c>
      <c r="Z168" s="61"/>
      <c r="AA168" s="11" t="s">
        <v>14</v>
      </c>
    </row>
    <row r="169" spans="1:27" s="4" customFormat="1" ht="23.25" customHeight="1">
      <c r="A169" s="333" t="s">
        <v>216</v>
      </c>
      <c r="B169" s="105"/>
      <c r="C169" s="105">
        <v>0.24583333333333335</v>
      </c>
      <c r="D169" s="105">
        <v>0.3263888888888891</v>
      </c>
      <c r="E169" s="351">
        <v>0.3819444444444448</v>
      </c>
      <c r="F169" s="105">
        <v>0.46180555555555614</v>
      </c>
      <c r="G169" s="351">
        <v>0.5215277777777784</v>
      </c>
      <c r="H169" s="105">
        <v>0.5972222222222225</v>
      </c>
      <c r="I169" s="351">
        <v>0.6569444444444446</v>
      </c>
      <c r="J169" s="105">
        <v>0.7333333333333332</v>
      </c>
      <c r="K169" s="105">
        <v>0.7951388888888885</v>
      </c>
      <c r="L169" s="105">
        <v>0.885416666666666</v>
      </c>
      <c r="M169" s="105">
        <v>0.9409722222222213</v>
      </c>
      <c r="N169" s="352"/>
      <c r="O169" s="64"/>
      <c r="P169" s="64"/>
      <c r="Q169" s="341"/>
      <c r="R169" s="14"/>
      <c r="S169" s="342"/>
      <c r="T169" s="14"/>
      <c r="U169" s="34"/>
      <c r="V169" s="61" t="s">
        <v>217</v>
      </c>
      <c r="W169" s="61" t="s">
        <v>218</v>
      </c>
      <c r="X169" s="61"/>
      <c r="Y169" s="61" t="s">
        <v>183</v>
      </c>
      <c r="Z169" s="61"/>
      <c r="AA169" s="11" t="s">
        <v>14</v>
      </c>
    </row>
    <row r="170" spans="1:27" s="4" customFormat="1" ht="23.25" customHeight="1">
      <c r="A170" s="333" t="s">
        <v>40</v>
      </c>
      <c r="B170" s="105"/>
      <c r="C170" s="105">
        <v>0.2555555555555556</v>
      </c>
      <c r="D170" s="105">
        <v>0.3354166666666669</v>
      </c>
      <c r="E170" s="351">
        <v>0.3909722222222226</v>
      </c>
      <c r="F170" s="105">
        <v>0.47083333333333394</v>
      </c>
      <c r="G170" s="351">
        <v>0.5305555555555561</v>
      </c>
      <c r="H170" s="105">
        <v>0.6062500000000003</v>
      </c>
      <c r="I170" s="351">
        <v>0.6659722222222223</v>
      </c>
      <c r="J170" s="105">
        <v>0.7430555555555554</v>
      </c>
      <c r="K170" s="105">
        <v>0.8048611111111107</v>
      </c>
      <c r="L170" s="105">
        <v>0.8951388888888882</v>
      </c>
      <c r="M170" s="105"/>
      <c r="N170" s="352"/>
      <c r="O170" s="64"/>
      <c r="P170" s="64"/>
      <c r="Q170" s="341"/>
      <c r="R170" s="14"/>
      <c r="S170" s="342"/>
      <c r="T170" s="14"/>
      <c r="U170" s="34"/>
      <c r="V170" s="80"/>
      <c r="W170" s="80"/>
      <c r="X170" s="61"/>
      <c r="Y170" s="61"/>
      <c r="Z170" s="61"/>
      <c r="AA170" s="11"/>
    </row>
    <row r="171" spans="1:27" s="4" customFormat="1" ht="23.25" customHeight="1">
      <c r="A171" s="333" t="s">
        <v>228</v>
      </c>
      <c r="B171" s="105"/>
      <c r="C171" s="105">
        <v>0.2645833333333334</v>
      </c>
      <c r="D171" s="105">
        <v>0.3444444444444447</v>
      </c>
      <c r="E171" s="351">
        <v>0.4000000000000004</v>
      </c>
      <c r="F171" s="105">
        <v>0.47986111111111174</v>
      </c>
      <c r="G171" s="351">
        <v>0.5395833333333339</v>
      </c>
      <c r="H171" s="105">
        <v>0.615277777777778</v>
      </c>
      <c r="I171" s="351">
        <v>0.675</v>
      </c>
      <c r="J171" s="105">
        <v>0.753472222222222</v>
      </c>
      <c r="K171" s="105">
        <v>0.8145833333333329</v>
      </c>
      <c r="L171" s="105">
        <v>0.9048611111111103</v>
      </c>
      <c r="M171" s="105"/>
      <c r="N171" s="352"/>
      <c r="O171" s="64"/>
      <c r="P171" s="64"/>
      <c r="Q171" s="341"/>
      <c r="R171" s="14"/>
      <c r="S171" s="353"/>
      <c r="T171" s="14"/>
      <c r="U171" s="34"/>
      <c r="V171" s="80"/>
      <c r="W171" s="80"/>
      <c r="X171" s="61"/>
      <c r="Y171" s="61"/>
      <c r="Z171" s="61"/>
      <c r="AA171" s="11"/>
    </row>
    <row r="172" spans="1:27" s="4" customFormat="1" ht="23.25" customHeight="1">
      <c r="A172" s="333" t="s">
        <v>229</v>
      </c>
      <c r="B172" s="105"/>
      <c r="C172" s="105">
        <v>0.2736111111111112</v>
      </c>
      <c r="D172" s="105">
        <v>0.3534722222222225</v>
      </c>
      <c r="E172" s="351">
        <v>0.40972222222222265</v>
      </c>
      <c r="F172" s="105">
        <v>0.48888888888888954</v>
      </c>
      <c r="G172" s="351">
        <v>0.5486111111111116</v>
      </c>
      <c r="H172" s="105">
        <v>0.6243055555555558</v>
      </c>
      <c r="I172" s="351">
        <v>0.6847222222222222</v>
      </c>
      <c r="J172" s="105">
        <v>0.7638888888888886</v>
      </c>
      <c r="K172" s="105">
        <v>0.8243055555555551</v>
      </c>
      <c r="L172" s="105">
        <v>0.9138888888888881</v>
      </c>
      <c r="M172" s="105"/>
      <c r="N172" s="335"/>
      <c r="O172" s="64"/>
      <c r="P172" s="64"/>
      <c r="Q172" s="64"/>
      <c r="R172" s="14"/>
      <c r="S172" s="342"/>
      <c r="T172" s="14"/>
      <c r="U172" s="34"/>
      <c r="V172" s="354">
        <f>L169-L168</f>
        <v>0.009722222222222188</v>
      </c>
      <c r="W172" s="354">
        <f>K179-K178</f>
        <v>0.009722222222222188</v>
      </c>
      <c r="X172" s="61"/>
      <c r="Y172" s="61"/>
      <c r="Z172" s="61"/>
      <c r="AA172" s="11"/>
    </row>
    <row r="173" spans="1:27" s="4" customFormat="1" ht="23.25" customHeight="1">
      <c r="A173" s="355" t="s">
        <v>230</v>
      </c>
      <c r="B173" s="348" t="s">
        <v>16</v>
      </c>
      <c r="C173" s="106">
        <v>0.282638888888889</v>
      </c>
      <c r="D173" s="105">
        <v>0.3625000000000003</v>
      </c>
      <c r="E173" s="351">
        <v>0.4194444444444449</v>
      </c>
      <c r="F173" s="105">
        <v>0.49791666666666734</v>
      </c>
      <c r="G173" s="351">
        <v>0.5576388888888894</v>
      </c>
      <c r="H173" s="105">
        <v>0.6333333333333335</v>
      </c>
      <c r="I173" s="351">
        <v>0.6944444444444444</v>
      </c>
      <c r="J173" s="105">
        <v>0.7743055555555552</v>
      </c>
      <c r="K173" s="105">
        <v>0.8340277777777773</v>
      </c>
      <c r="L173" s="105">
        <v>0.9229166666666658</v>
      </c>
      <c r="M173" s="105"/>
      <c r="N173" s="335"/>
      <c r="O173" s="64"/>
      <c r="P173" s="64"/>
      <c r="Q173" s="348"/>
      <c r="R173" s="348"/>
      <c r="S173" s="342"/>
      <c r="T173" s="14"/>
      <c r="U173" s="34"/>
      <c r="V173" s="354">
        <f aca="true" t="shared" si="4" ref="V173:V178">L170-L169</f>
        <v>0.009722222222222188</v>
      </c>
      <c r="W173" s="354">
        <f>K180-K179</f>
        <v>0.009722222222222188</v>
      </c>
      <c r="X173" s="61"/>
      <c r="Y173" s="61"/>
      <c r="Z173" s="61"/>
      <c r="AA173" s="11" t="s">
        <v>27</v>
      </c>
    </row>
    <row r="174" spans="1:27" s="4" customFormat="1" ht="23.25" customHeight="1">
      <c r="A174" s="355" t="s">
        <v>231</v>
      </c>
      <c r="B174" s="348">
        <v>0.23611111111111113</v>
      </c>
      <c r="C174" s="105">
        <v>0.2916666666666668</v>
      </c>
      <c r="D174" s="105">
        <v>0.3715277777777781</v>
      </c>
      <c r="E174" s="351">
        <v>0.42916666666666714</v>
      </c>
      <c r="F174" s="105">
        <v>0.5069444444444451</v>
      </c>
      <c r="G174" s="351">
        <v>0.5666666666666671</v>
      </c>
      <c r="H174" s="105">
        <v>0.6423611111111113</v>
      </c>
      <c r="I174" s="351">
        <v>0.7041666666666666</v>
      </c>
      <c r="J174" s="105">
        <v>0.7847222222222219</v>
      </c>
      <c r="K174" s="105">
        <v>0.8437499999999994</v>
      </c>
      <c r="L174" s="105">
        <v>0.9319444444444436</v>
      </c>
      <c r="M174" s="105"/>
      <c r="N174" s="335"/>
      <c r="O174" s="64"/>
      <c r="P174" s="348"/>
      <c r="Q174" s="64"/>
      <c r="R174" s="348"/>
      <c r="S174" s="348"/>
      <c r="T174" s="346"/>
      <c r="U174" s="34"/>
      <c r="V174" s="354">
        <f t="shared" si="4"/>
        <v>0.009722222222222188</v>
      </c>
      <c r="W174" s="354">
        <f>K181-K180</f>
        <v>0.009722222222222188</v>
      </c>
      <c r="X174" s="61"/>
      <c r="Y174" s="61"/>
      <c r="Z174" s="61"/>
      <c r="AA174" s="11" t="s">
        <v>27</v>
      </c>
    </row>
    <row r="175" spans="1:27" s="4" customFormat="1" ht="23.25" customHeight="1">
      <c r="A175" s="355" t="s">
        <v>232</v>
      </c>
      <c r="B175" s="348">
        <v>0.2451388888888889</v>
      </c>
      <c r="C175" s="105">
        <v>0.3006944444444446</v>
      </c>
      <c r="D175" s="105">
        <v>0.3805555555555559</v>
      </c>
      <c r="E175" s="351">
        <v>0.4388888888888894</v>
      </c>
      <c r="F175" s="105">
        <v>0.5159722222222228</v>
      </c>
      <c r="G175" s="351">
        <v>0.5756944444444448</v>
      </c>
      <c r="H175" s="105">
        <v>0.651388888888889</v>
      </c>
      <c r="I175" s="351">
        <v>0.7131944444444444</v>
      </c>
      <c r="J175" s="105">
        <v>0.7951388888888885</v>
      </c>
      <c r="K175" s="105">
        <v>0.8534722222222216</v>
      </c>
      <c r="L175" s="105">
        <v>0.9409722222222213</v>
      </c>
      <c r="M175" s="105"/>
      <c r="N175" s="335"/>
      <c r="O175" s="64"/>
      <c r="P175" s="64"/>
      <c r="Q175" s="64"/>
      <c r="R175" s="348"/>
      <c r="S175" s="342"/>
      <c r="T175" s="14"/>
      <c r="U175" s="34"/>
      <c r="V175" s="354">
        <f t="shared" si="4"/>
        <v>0.009027777777777746</v>
      </c>
      <c r="W175" s="354">
        <f>M167-K181</f>
        <v>0.009722222222222188</v>
      </c>
      <c r="X175" s="61"/>
      <c r="Y175" s="61"/>
      <c r="Z175" s="61"/>
      <c r="AA175" s="11" t="s">
        <v>27</v>
      </c>
    </row>
    <row r="176" spans="1:27" s="4" customFormat="1" ht="23.25" customHeight="1">
      <c r="A176" s="355" t="s">
        <v>15</v>
      </c>
      <c r="B176" s="105">
        <v>0.2541666666666667</v>
      </c>
      <c r="C176" s="105">
        <v>0.3097222222222224</v>
      </c>
      <c r="D176" s="105">
        <v>0.3895833333333337</v>
      </c>
      <c r="E176" s="351">
        <v>0.4486111111111116</v>
      </c>
      <c r="F176" s="105">
        <v>0.5250000000000006</v>
      </c>
      <c r="G176" s="351">
        <v>0.5847222222222226</v>
      </c>
      <c r="H176" s="105">
        <v>0.6604166666666668</v>
      </c>
      <c r="I176" s="351">
        <v>0.7222222222222221</v>
      </c>
      <c r="J176" s="105">
        <v>0.8055555555555551</v>
      </c>
      <c r="K176" s="105">
        <v>0.8631944444444438</v>
      </c>
      <c r="L176" s="105"/>
      <c r="M176" s="105"/>
      <c r="N176" s="335"/>
      <c r="O176" s="64"/>
      <c r="P176" s="64"/>
      <c r="Q176" s="341"/>
      <c r="R176" s="14"/>
      <c r="S176" s="342"/>
      <c r="T176" s="14"/>
      <c r="U176" s="34"/>
      <c r="V176" s="354">
        <f t="shared" si="4"/>
        <v>0.009027777777777746</v>
      </c>
      <c r="W176" s="354">
        <f>M168-M167</f>
        <v>0.009722222222222188</v>
      </c>
      <c r="X176" s="61"/>
      <c r="Y176" s="61"/>
      <c r="Z176" s="61"/>
      <c r="AA176" s="11"/>
    </row>
    <row r="177" spans="1:27" s="4" customFormat="1" ht="23.25" customHeight="1">
      <c r="A177" s="355" t="s">
        <v>18</v>
      </c>
      <c r="B177" s="105">
        <v>0.2631944444444445</v>
      </c>
      <c r="C177" s="105">
        <v>0.3187500000000002</v>
      </c>
      <c r="D177" s="105">
        <v>0.3986111111111115</v>
      </c>
      <c r="E177" s="351">
        <v>0.45833333333333387</v>
      </c>
      <c r="F177" s="105">
        <v>0.5340277777777783</v>
      </c>
      <c r="G177" s="351">
        <v>0.5937500000000003</v>
      </c>
      <c r="H177" s="105">
        <v>0.6694444444444445</v>
      </c>
      <c r="I177" s="351">
        <v>0.7312499999999998</v>
      </c>
      <c r="J177" s="105">
        <v>0.8159722222222218</v>
      </c>
      <c r="K177" s="105">
        <v>0.872916666666666</v>
      </c>
      <c r="L177" s="105"/>
      <c r="M177" s="105"/>
      <c r="N177" s="335"/>
      <c r="O177" s="64"/>
      <c r="P177" s="64"/>
      <c r="Q177" s="341"/>
      <c r="R177" s="14"/>
      <c r="S177" s="342"/>
      <c r="T177" s="14"/>
      <c r="U177" s="34"/>
      <c r="V177" s="354">
        <f t="shared" si="4"/>
        <v>0.009027777777777746</v>
      </c>
      <c r="W177" s="354">
        <f>M169-M168</f>
        <v>0.009722222222222188</v>
      </c>
      <c r="X177" s="61"/>
      <c r="Y177" s="61"/>
      <c r="Z177" s="61"/>
      <c r="AA177" s="11"/>
    </row>
    <row r="178" spans="1:27" s="4" customFormat="1" ht="23.25" customHeight="1">
      <c r="A178" s="355" t="s">
        <v>233</v>
      </c>
      <c r="B178" s="105">
        <v>0.2722222222222223</v>
      </c>
      <c r="C178" s="105">
        <v>0.327777777777778</v>
      </c>
      <c r="D178" s="105">
        <v>0.40763888888888933</v>
      </c>
      <c r="E178" s="351">
        <v>0.46736111111111167</v>
      </c>
      <c r="F178" s="105">
        <v>0.5430555555555561</v>
      </c>
      <c r="G178" s="351">
        <v>0.6027777777777781</v>
      </c>
      <c r="H178" s="105">
        <v>0.6784722222222223</v>
      </c>
      <c r="I178" s="351">
        <v>0.7402777777777776</v>
      </c>
      <c r="J178" s="105">
        <v>0.8263888888888884</v>
      </c>
      <c r="K178" s="351">
        <v>0.8826388888888882</v>
      </c>
      <c r="L178" s="105"/>
      <c r="M178" s="105"/>
      <c r="N178" s="335"/>
      <c r="O178" s="64"/>
      <c r="P178" s="64"/>
      <c r="Q178" s="341"/>
      <c r="R178" s="14"/>
      <c r="S178" s="43"/>
      <c r="T178" s="14"/>
      <c r="U178" s="34"/>
      <c r="V178" s="354">
        <f t="shared" si="4"/>
        <v>0.009027777777777746</v>
      </c>
      <c r="W178" s="354"/>
      <c r="X178" s="61"/>
      <c r="Y178" s="61"/>
      <c r="Z178" s="61"/>
      <c r="AA178" s="11"/>
    </row>
    <row r="179" spans="1:27" s="4" customFormat="1" ht="23.25" customHeight="1">
      <c r="A179" s="355" t="s">
        <v>20</v>
      </c>
      <c r="B179" s="105">
        <v>0.2812500000000001</v>
      </c>
      <c r="C179" s="105">
        <v>0.3368055555555558</v>
      </c>
      <c r="D179" s="105">
        <v>0.41666666666666713</v>
      </c>
      <c r="E179" s="351">
        <v>0.4763888888888895</v>
      </c>
      <c r="F179" s="105">
        <v>0.5520833333333338</v>
      </c>
      <c r="G179" s="351">
        <v>0.6118055555555558</v>
      </c>
      <c r="H179" s="105">
        <v>0.6875</v>
      </c>
      <c r="I179" s="351">
        <v>0.7493055555555553</v>
      </c>
      <c r="J179" s="105">
        <v>0.836805555555555</v>
      </c>
      <c r="K179" s="105">
        <v>0.8923611111111104</v>
      </c>
      <c r="L179" s="105"/>
      <c r="M179" s="105"/>
      <c r="N179" s="335"/>
      <c r="O179" s="64"/>
      <c r="P179" s="64"/>
      <c r="Q179" s="64"/>
      <c r="R179" s="14"/>
      <c r="S179" s="43"/>
      <c r="T179" s="14"/>
      <c r="U179" s="34"/>
      <c r="V179" s="354">
        <f>L176-L175</f>
        <v>-0.9409722222222213</v>
      </c>
      <c r="W179" s="354"/>
      <c r="X179" s="61"/>
      <c r="Y179" s="61"/>
      <c r="Z179" s="61"/>
      <c r="AA179" s="11"/>
    </row>
    <row r="180" spans="1:27" s="4" customFormat="1" ht="23.25" customHeight="1">
      <c r="A180" s="333" t="s">
        <v>229</v>
      </c>
      <c r="B180" s="105">
        <v>0.2902777777777779</v>
      </c>
      <c r="C180" s="105">
        <v>0.3458333333333336</v>
      </c>
      <c r="D180" s="105">
        <v>0.42569444444444493</v>
      </c>
      <c r="E180" s="351">
        <v>0.4854166666666673</v>
      </c>
      <c r="F180" s="105">
        <v>0.5611111111111116</v>
      </c>
      <c r="G180" s="351">
        <v>0.6208333333333336</v>
      </c>
      <c r="H180" s="105">
        <v>0.6965277777777777</v>
      </c>
      <c r="I180" s="351">
        <v>0.7583333333333331</v>
      </c>
      <c r="J180" s="105">
        <v>0.8465277777777772</v>
      </c>
      <c r="K180" s="105">
        <v>0.9020833333333326</v>
      </c>
      <c r="L180" s="105"/>
      <c r="M180" s="105"/>
      <c r="N180" s="335"/>
      <c r="O180" s="64"/>
      <c r="P180" s="64"/>
      <c r="Q180" s="64"/>
      <c r="R180" s="14"/>
      <c r="S180" s="43"/>
      <c r="T180" s="14"/>
      <c r="U180" s="34"/>
      <c r="V180" s="80"/>
      <c r="W180" s="354"/>
      <c r="X180" s="61"/>
      <c r="Y180" s="61"/>
      <c r="Z180" s="61"/>
      <c r="AA180" s="11"/>
    </row>
    <row r="181" spans="1:27" s="4" customFormat="1" ht="23.25" customHeight="1">
      <c r="A181" s="333" t="s">
        <v>234</v>
      </c>
      <c r="B181" s="105">
        <v>0.2993055555555557</v>
      </c>
      <c r="C181" s="105">
        <v>0.3548611111111114</v>
      </c>
      <c r="D181" s="105">
        <v>0.43472222222222273</v>
      </c>
      <c r="E181" s="351">
        <v>0.4944444444444451</v>
      </c>
      <c r="F181" s="105">
        <v>0.5701388888888893</v>
      </c>
      <c r="G181" s="351">
        <v>0.6298611111111113</v>
      </c>
      <c r="H181" s="105">
        <v>0.7055555555555555</v>
      </c>
      <c r="I181" s="351">
        <v>0.7673611111111108</v>
      </c>
      <c r="J181" s="105">
        <v>0.8562499999999994</v>
      </c>
      <c r="K181" s="105">
        <v>0.9118055555555548</v>
      </c>
      <c r="L181" s="105"/>
      <c r="M181" s="105"/>
      <c r="N181" s="335"/>
      <c r="O181" s="64"/>
      <c r="P181" s="64"/>
      <c r="Q181" s="64"/>
      <c r="R181" s="14"/>
      <c r="S181" s="43"/>
      <c r="T181" s="14"/>
      <c r="U181" s="34"/>
      <c r="V181" s="80"/>
      <c r="W181" s="80"/>
      <c r="X181" s="61"/>
      <c r="Y181" s="61"/>
      <c r="Z181" s="61"/>
      <c r="AA181" s="11"/>
    </row>
    <row r="182" spans="1:27" s="4" customFormat="1" ht="23.25" customHeight="1">
      <c r="A182" s="355">
        <v>16</v>
      </c>
      <c r="B182" s="105"/>
      <c r="C182" s="105"/>
      <c r="D182" s="105"/>
      <c r="E182" s="351"/>
      <c r="F182" s="105"/>
      <c r="G182" s="351"/>
      <c r="H182" s="105"/>
      <c r="I182" s="351"/>
      <c r="J182" s="105"/>
      <c r="K182" s="105"/>
      <c r="L182" s="105"/>
      <c r="M182" s="105"/>
      <c r="N182" s="356"/>
      <c r="O182" s="15"/>
      <c r="P182" s="15"/>
      <c r="Q182" s="15"/>
      <c r="R182" s="14"/>
      <c r="S182" s="43"/>
      <c r="T182" s="14"/>
      <c r="U182" s="34"/>
      <c r="V182" s="80"/>
      <c r="W182" s="80"/>
      <c r="X182" s="61"/>
      <c r="Y182" s="61"/>
      <c r="Z182" s="61"/>
      <c r="AA182" s="11"/>
    </row>
    <row r="183" spans="1:27" s="4" customFormat="1" ht="23.25" customHeight="1">
      <c r="A183" s="355">
        <v>17</v>
      </c>
      <c r="B183" s="351"/>
      <c r="C183" s="351"/>
      <c r="D183" s="351"/>
      <c r="E183" s="351"/>
      <c r="F183" s="351"/>
      <c r="G183" s="351"/>
      <c r="H183" s="351"/>
      <c r="I183" s="351"/>
      <c r="J183" s="351"/>
      <c r="K183" s="105"/>
      <c r="L183" s="351"/>
      <c r="M183" s="351"/>
      <c r="N183" s="356"/>
      <c r="O183" s="15"/>
      <c r="P183" s="15"/>
      <c r="Q183" s="15"/>
      <c r="R183" s="14"/>
      <c r="S183" s="43"/>
      <c r="T183" s="14"/>
      <c r="U183" s="34"/>
      <c r="V183" s="80"/>
      <c r="W183" s="80"/>
      <c r="X183" s="61"/>
      <c r="Y183" s="61"/>
      <c r="Z183" s="61"/>
      <c r="AA183" s="11"/>
    </row>
    <row r="184" spans="1:27" s="4" customFormat="1" ht="23.25" customHeight="1">
      <c r="A184" s="357">
        <v>18</v>
      </c>
      <c r="B184" s="358"/>
      <c r="C184" s="359"/>
      <c r="D184" s="359"/>
      <c r="E184" s="359"/>
      <c r="F184" s="359"/>
      <c r="G184" s="359"/>
      <c r="H184" s="359"/>
      <c r="I184" s="359"/>
      <c r="J184" s="358"/>
      <c r="K184" s="358"/>
      <c r="L184" s="15"/>
      <c r="M184" s="15"/>
      <c r="N184" s="15"/>
      <c r="O184" s="15"/>
      <c r="P184" s="15"/>
      <c r="Q184" s="15"/>
      <c r="R184" s="42"/>
      <c r="S184" s="43"/>
      <c r="T184" s="14"/>
      <c r="U184" s="34"/>
      <c r="V184" s="61"/>
      <c r="W184" s="61"/>
      <c r="X184" s="61"/>
      <c r="Y184" s="61"/>
      <c r="Z184" s="61"/>
      <c r="AA184" s="11"/>
    </row>
    <row r="185" spans="1:27" s="4" customFormat="1" ht="23.25" customHeight="1">
      <c r="A185" s="360">
        <v>19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3"/>
      <c r="S185" s="43"/>
      <c r="T185" s="14"/>
      <c r="U185" s="34"/>
      <c r="V185" s="61"/>
      <c r="W185" s="61"/>
      <c r="X185" s="61"/>
      <c r="Y185" s="61"/>
      <c r="Z185" s="61"/>
      <c r="AA185" s="11"/>
    </row>
    <row r="186" spans="1:27" s="4" customFormat="1" ht="23.25" customHeight="1">
      <c r="A186" s="62">
        <v>20</v>
      </c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3"/>
      <c r="S186" s="65"/>
      <c r="T186" s="14"/>
      <c r="U186" s="34"/>
      <c r="V186" s="61"/>
      <c r="W186" s="61"/>
      <c r="X186" s="61"/>
      <c r="Y186" s="61"/>
      <c r="Z186" s="61"/>
      <c r="AA186" s="11"/>
    </row>
    <row r="187" spans="1:27" s="4" customFormat="1" ht="23.25" customHeight="1">
      <c r="A187" s="62">
        <v>21</v>
      </c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14"/>
      <c r="U187" s="34"/>
      <c r="V187" s="61"/>
      <c r="W187" s="61"/>
      <c r="X187" s="61"/>
      <c r="Y187" s="61"/>
      <c r="Z187" s="61"/>
      <c r="AA187" s="11"/>
    </row>
    <row r="188" spans="1:27" s="4" customFormat="1" ht="23.25" customHeight="1">
      <c r="A188" s="62">
        <v>22</v>
      </c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14"/>
      <c r="U188" s="34"/>
      <c r="V188" s="61"/>
      <c r="W188" s="61"/>
      <c r="X188" s="61"/>
      <c r="Y188" s="61"/>
      <c r="Z188" s="61"/>
      <c r="AA188" s="11"/>
    </row>
    <row r="189" spans="1:27" s="4" customFormat="1" ht="23.25" customHeight="1">
      <c r="A189" s="62">
        <v>23</v>
      </c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14"/>
      <c r="U189" s="34"/>
      <c r="V189" s="61"/>
      <c r="W189" s="61"/>
      <c r="X189" s="61"/>
      <c r="Y189" s="61"/>
      <c r="Z189" s="61"/>
      <c r="AA189" s="11"/>
    </row>
    <row r="190" spans="1:27" s="4" customFormat="1" ht="23.25" customHeight="1">
      <c r="A190" s="62">
        <v>24</v>
      </c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14"/>
      <c r="U190" s="34"/>
      <c r="V190" s="61"/>
      <c r="W190" s="61"/>
      <c r="X190" s="61"/>
      <c r="Y190" s="61"/>
      <c r="Z190" s="61"/>
      <c r="AA190" s="11"/>
    </row>
    <row r="191" spans="1:27" s="4" customFormat="1" ht="23.25" customHeight="1">
      <c r="A191" s="62">
        <v>25</v>
      </c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14"/>
      <c r="U191" s="34"/>
      <c r="V191" s="61"/>
      <c r="W191" s="61"/>
      <c r="X191" s="61"/>
      <c r="Y191" s="61"/>
      <c r="Z191" s="61"/>
      <c r="AA191" s="11"/>
    </row>
    <row r="192" spans="1:27" s="4" customFormat="1" ht="23.25" customHeight="1">
      <c r="A192" s="62">
        <v>26</v>
      </c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14"/>
      <c r="U192" s="34"/>
      <c r="V192" s="61"/>
      <c r="W192" s="61"/>
      <c r="X192" s="61"/>
      <c r="Y192" s="61"/>
      <c r="Z192" s="61"/>
      <c r="AA192" s="11"/>
    </row>
    <row r="193" spans="1:27" s="4" customFormat="1" ht="23.25" customHeight="1">
      <c r="A193" s="62">
        <v>27</v>
      </c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14"/>
      <c r="U193" s="34"/>
      <c r="V193" s="61"/>
      <c r="W193" s="61"/>
      <c r="X193" s="61"/>
      <c r="Y193" s="61"/>
      <c r="Z193" s="61"/>
      <c r="AA193" s="11"/>
    </row>
    <row r="194" spans="1:27" s="4" customFormat="1" ht="23.25" customHeight="1">
      <c r="A194" s="62">
        <v>28</v>
      </c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14"/>
      <c r="U194" s="34"/>
      <c r="V194" s="61"/>
      <c r="W194" s="61"/>
      <c r="X194" s="61"/>
      <c r="Y194" s="61"/>
      <c r="Z194" s="61"/>
      <c r="AA194" s="11"/>
    </row>
    <row r="195" spans="1:27" s="4" customFormat="1" ht="23.25" customHeight="1">
      <c r="A195" s="62">
        <v>29</v>
      </c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14"/>
      <c r="U195" s="34"/>
      <c r="V195" s="61"/>
      <c r="W195" s="61"/>
      <c r="X195" s="61"/>
      <c r="Y195" s="61"/>
      <c r="Z195" s="61"/>
      <c r="AA195" s="11"/>
    </row>
    <row r="196" spans="1:27" s="4" customFormat="1" ht="23.25" customHeight="1">
      <c r="A196" s="62">
        <v>30</v>
      </c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14"/>
      <c r="U196" s="34"/>
      <c r="V196" s="61"/>
      <c r="W196" s="61"/>
      <c r="X196" s="61"/>
      <c r="Y196" s="61"/>
      <c r="Z196" s="61"/>
      <c r="AA196" s="11"/>
    </row>
    <row r="197" spans="1:27" s="4" customFormat="1" ht="23.25" customHeight="1">
      <c r="A197" s="62">
        <v>31</v>
      </c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14"/>
      <c r="U197" s="34"/>
      <c r="V197" s="61"/>
      <c r="W197" s="61"/>
      <c r="X197" s="61"/>
      <c r="Y197" s="61"/>
      <c r="Z197" s="61"/>
      <c r="AA197" s="11"/>
    </row>
    <row r="198" spans="1:27" s="4" customFormat="1" ht="23.25" customHeight="1">
      <c r="A198" s="62">
        <v>32</v>
      </c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14"/>
      <c r="U198" s="34"/>
      <c r="V198" s="61"/>
      <c r="W198" s="61"/>
      <c r="X198" s="61"/>
      <c r="Y198" s="61"/>
      <c r="Z198" s="61"/>
      <c r="AA198" s="11"/>
    </row>
    <row r="199" spans="1:26" s="4" customFormat="1" ht="23.25" customHeight="1" thickBot="1">
      <c r="A199" s="78">
        <v>33</v>
      </c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47"/>
      <c r="U199" s="48"/>
      <c r="V199" s="61"/>
      <c r="W199" s="61"/>
      <c r="X199" s="61"/>
      <c r="Y199" s="80"/>
      <c r="Z199" s="61"/>
    </row>
    <row r="200" spans="1:26" s="4" customFormat="1" ht="19.5" customHeight="1" thickBot="1">
      <c r="A200" s="503" t="s">
        <v>3</v>
      </c>
      <c r="B200" s="504"/>
      <c r="C200" s="480" t="s">
        <v>210</v>
      </c>
      <c r="D200" s="481"/>
      <c r="E200" s="481"/>
      <c r="F200" s="482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66"/>
      <c r="U200" s="66"/>
      <c r="V200" s="61"/>
      <c r="W200" s="61"/>
      <c r="X200" s="61"/>
      <c r="Y200" s="80"/>
      <c r="Z200" s="61"/>
    </row>
    <row r="201" spans="1:26" s="4" customFormat="1" ht="31.5" customHeight="1" thickBot="1">
      <c r="A201" s="434" t="s">
        <v>9</v>
      </c>
      <c r="B201" s="435"/>
      <c r="C201" s="435"/>
      <c r="D201" s="435"/>
      <c r="E201" s="436"/>
      <c r="F201" s="61"/>
      <c r="G201" s="61"/>
      <c r="H201" s="513" t="s">
        <v>10</v>
      </c>
      <c r="I201" s="514"/>
      <c r="J201" s="514"/>
      <c r="K201" s="93" t="s">
        <v>4</v>
      </c>
      <c r="L201" s="423" t="s">
        <v>11</v>
      </c>
      <c r="M201" s="423"/>
      <c r="N201" s="424"/>
      <c r="O201" s="61"/>
      <c r="P201" s="94"/>
      <c r="Q201" s="94"/>
      <c r="R201" s="94"/>
      <c r="S201" s="61"/>
      <c r="T201" s="523" t="s">
        <v>207</v>
      </c>
      <c r="U201" s="524"/>
      <c r="V201" s="95">
        <f>V203/V208</f>
        <v>0.008101851851851834</v>
      </c>
      <c r="W201" s="95">
        <f>W203/W208</f>
        <v>0.007919787765293364</v>
      </c>
      <c r="X201" s="95">
        <f>AVERAGE(V201,W201)</f>
        <v>0.0080108198085726</v>
      </c>
      <c r="Y201" s="96" t="s">
        <v>173</v>
      </c>
      <c r="Z201" s="97">
        <f>ROUND(X201*1440,0)/1440</f>
        <v>0.008333333333333333</v>
      </c>
    </row>
    <row r="202" spans="1:26" s="4" customFormat="1" ht="9" customHeight="1" thickBo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101"/>
      <c r="U202" s="101"/>
      <c r="V202" s="95">
        <f>B216</f>
        <v>0.23611111111111113</v>
      </c>
      <c r="W202" s="95">
        <f>C208</f>
        <v>0.23611111111111113</v>
      </c>
      <c r="X202" s="61"/>
      <c r="Y202" s="61"/>
      <c r="Z202" s="80"/>
    </row>
    <row r="203" spans="1:27" s="256" customFormat="1" ht="19.5" customHeight="1" thickBot="1">
      <c r="A203" s="515" t="s">
        <v>5</v>
      </c>
      <c r="B203" s="516"/>
      <c r="C203" s="510" t="s">
        <v>212</v>
      </c>
      <c r="D203" s="511"/>
      <c r="E203" s="511"/>
      <c r="F203" s="511"/>
      <c r="G203" s="511"/>
      <c r="H203" s="511"/>
      <c r="I203" s="512"/>
      <c r="J203" s="331"/>
      <c r="K203" s="61"/>
      <c r="L203" s="61"/>
      <c r="M203" s="61"/>
      <c r="N203" s="517" t="s">
        <v>6</v>
      </c>
      <c r="O203" s="518"/>
      <c r="P203" s="489">
        <f>Z201</f>
        <v>0.008333333333333333</v>
      </c>
      <c r="Q203" s="490"/>
      <c r="R203" s="61"/>
      <c r="S203" s="98" t="s">
        <v>7</v>
      </c>
      <c r="T203" s="521">
        <v>0.05486111111111111</v>
      </c>
      <c r="U203" s="522"/>
      <c r="V203" s="95">
        <f>V204-V202</f>
        <v>0.7048611111111095</v>
      </c>
      <c r="W203" s="95">
        <f>W204-W202</f>
        <v>0.7048611111111094</v>
      </c>
      <c r="X203" s="61"/>
      <c r="Y203" s="61"/>
      <c r="Z203" s="80"/>
      <c r="AA203" s="4"/>
    </row>
    <row r="204" spans="1:26" s="4" customFormat="1" ht="9" customHeight="1" thickBo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101"/>
      <c r="U204" s="101"/>
      <c r="V204" s="95">
        <f>L216</f>
        <v>0.9409722222222207</v>
      </c>
      <c r="W204" s="95">
        <f>M210</f>
        <v>0.9409722222222205</v>
      </c>
      <c r="X204" s="61"/>
      <c r="Y204" s="61"/>
      <c r="Z204" s="80"/>
    </row>
    <row r="205" spans="1:26" s="4" customFormat="1" ht="19.5" customHeight="1">
      <c r="A205" s="505" t="s">
        <v>0</v>
      </c>
      <c r="B205" s="507">
        <v>1</v>
      </c>
      <c r="C205" s="507"/>
      <c r="D205" s="507">
        <v>2</v>
      </c>
      <c r="E205" s="507"/>
      <c r="F205" s="507">
        <v>3</v>
      </c>
      <c r="G205" s="507"/>
      <c r="H205" s="507">
        <v>4</v>
      </c>
      <c r="I205" s="507"/>
      <c r="J205" s="507">
        <v>5</v>
      </c>
      <c r="K205" s="507"/>
      <c r="L205" s="507">
        <v>6</v>
      </c>
      <c r="M205" s="507"/>
      <c r="N205" s="507">
        <v>7</v>
      </c>
      <c r="O205" s="507"/>
      <c r="P205" s="507">
        <v>8</v>
      </c>
      <c r="Q205" s="507"/>
      <c r="R205" s="507">
        <v>9</v>
      </c>
      <c r="S205" s="507"/>
      <c r="T205" s="426">
        <v>10</v>
      </c>
      <c r="U205" s="427"/>
      <c r="V205" s="61"/>
      <c r="W205" s="61"/>
      <c r="X205" s="61"/>
      <c r="Y205" s="80"/>
      <c r="Z205" s="61"/>
    </row>
    <row r="206" spans="1:26" s="4" customFormat="1" ht="19.5" customHeight="1">
      <c r="A206" s="506"/>
      <c r="B206" s="63" t="s">
        <v>10</v>
      </c>
      <c r="C206" s="63" t="s">
        <v>12</v>
      </c>
      <c r="D206" s="63" t="s">
        <v>10</v>
      </c>
      <c r="E206" s="63" t="s">
        <v>12</v>
      </c>
      <c r="F206" s="63" t="s">
        <v>10</v>
      </c>
      <c r="G206" s="63" t="s">
        <v>12</v>
      </c>
      <c r="H206" s="63" t="s">
        <v>10</v>
      </c>
      <c r="I206" s="63" t="s">
        <v>12</v>
      </c>
      <c r="J206" s="63" t="s">
        <v>10</v>
      </c>
      <c r="K206" s="63" t="s">
        <v>12</v>
      </c>
      <c r="L206" s="63" t="s">
        <v>10</v>
      </c>
      <c r="M206" s="63" t="s">
        <v>12</v>
      </c>
      <c r="N206" s="63"/>
      <c r="O206" s="63"/>
      <c r="P206" s="63"/>
      <c r="Q206" s="63"/>
      <c r="R206" s="63"/>
      <c r="S206" s="63"/>
      <c r="T206" s="13"/>
      <c r="U206" s="41"/>
      <c r="V206" s="61" t="s">
        <v>213</v>
      </c>
      <c r="W206" s="332" t="s">
        <v>226</v>
      </c>
      <c r="X206" s="61"/>
      <c r="Y206" s="80"/>
      <c r="Z206" s="61"/>
    </row>
    <row r="207" spans="1:26" s="4" customFormat="1" ht="23.25" customHeight="1">
      <c r="A207" s="333" t="s">
        <v>215</v>
      </c>
      <c r="B207" s="104"/>
      <c r="C207" s="348" t="s">
        <v>13</v>
      </c>
      <c r="D207" s="104">
        <v>0.3020833333333335</v>
      </c>
      <c r="E207" s="349">
        <v>0.3576388888888889</v>
      </c>
      <c r="F207" s="104">
        <v>0.4361111111111111</v>
      </c>
      <c r="G207" s="349">
        <v>0.4958333333333332</v>
      </c>
      <c r="H207" s="104">
        <v>0.5749999999999997</v>
      </c>
      <c r="I207" s="349">
        <v>0.6347222222222216</v>
      </c>
      <c r="J207" s="104">
        <v>0.7145833333333326</v>
      </c>
      <c r="K207" s="349">
        <v>0.7763888888888878</v>
      </c>
      <c r="L207" s="104">
        <v>0.8604166666666654</v>
      </c>
      <c r="M207" s="104">
        <v>0.9159722222222206</v>
      </c>
      <c r="N207" s="335"/>
      <c r="O207" s="64"/>
      <c r="P207" s="348"/>
      <c r="Q207" s="348"/>
      <c r="R207" s="348"/>
      <c r="S207" s="348"/>
      <c r="T207" s="336"/>
      <c r="U207" s="34"/>
      <c r="V207" s="337">
        <f>COUNTA(B207:U239)</f>
        <v>176</v>
      </c>
      <c r="W207" s="338">
        <f>V207/17/2</f>
        <v>5.176470588235294</v>
      </c>
      <c r="X207" s="61"/>
      <c r="Y207" s="80"/>
      <c r="Z207" s="61"/>
    </row>
    <row r="208" spans="1:27" s="4" customFormat="1" ht="23.25" customHeight="1">
      <c r="A208" s="333" t="s">
        <v>227</v>
      </c>
      <c r="B208" s="350"/>
      <c r="C208" s="105">
        <v>0.23611111111111113</v>
      </c>
      <c r="D208" s="105">
        <v>0.30972222222222234</v>
      </c>
      <c r="E208" s="351">
        <v>0.36527777777777776</v>
      </c>
      <c r="F208" s="105">
        <v>0.44375</v>
      </c>
      <c r="G208" s="351">
        <v>0.5034722222222221</v>
      </c>
      <c r="H208" s="105">
        <v>0.583333333333333</v>
      </c>
      <c r="I208" s="351">
        <v>0.6430555555555549</v>
      </c>
      <c r="J208" s="105">
        <v>0.7229166666666659</v>
      </c>
      <c r="K208" s="105">
        <v>0.7847222222222211</v>
      </c>
      <c r="L208" s="105">
        <v>0.8687499999999987</v>
      </c>
      <c r="M208" s="105">
        <v>0.9243055555555539</v>
      </c>
      <c r="N208" s="335"/>
      <c r="O208" s="64"/>
      <c r="P208" s="64"/>
      <c r="Q208" s="64"/>
      <c r="R208" s="14"/>
      <c r="S208" s="43"/>
      <c r="T208" s="14"/>
      <c r="U208" s="34"/>
      <c r="V208" s="100">
        <f>COUNTA(B207:B239,D207:D239,F207:F239,H207:H239,J207:J239,L207:L239,N207:N239,P207:P239,R207:R239,T207:T239)</f>
        <v>87</v>
      </c>
      <c r="W208" s="100">
        <f>COUNTA(C207:C239,E207:E239,G207:G239,I207:I239,K207:K239,M207:M239,O207:O239,Q207:Q239,S207:S239,U207:U239)</f>
        <v>89</v>
      </c>
      <c r="X208" s="61"/>
      <c r="Y208" s="61">
        <f>(V208+W208)/2</f>
        <v>88</v>
      </c>
      <c r="Z208" s="61"/>
      <c r="AA208" s="11" t="s">
        <v>14</v>
      </c>
    </row>
    <row r="209" spans="1:27" s="4" customFormat="1" ht="23.25" customHeight="1">
      <c r="A209" s="333" t="s">
        <v>60</v>
      </c>
      <c r="B209" s="105"/>
      <c r="C209" s="105">
        <v>0.24305555555555558</v>
      </c>
      <c r="D209" s="105">
        <v>0.3173611111111112</v>
      </c>
      <c r="E209" s="351">
        <v>0.3729166666666666</v>
      </c>
      <c r="F209" s="105">
        <v>0.45138888888888884</v>
      </c>
      <c r="G209" s="351">
        <v>0.511111111111111</v>
      </c>
      <c r="H209" s="105">
        <v>0.5916666666666663</v>
      </c>
      <c r="I209" s="351">
        <v>0.6513888888888882</v>
      </c>
      <c r="J209" s="105">
        <v>0.7312499999999992</v>
      </c>
      <c r="K209" s="105">
        <v>0.7930555555555544</v>
      </c>
      <c r="L209" s="105">
        <v>0.8777777777777764</v>
      </c>
      <c r="M209" s="105">
        <v>0.9326388888888872</v>
      </c>
      <c r="N209" s="352"/>
      <c r="O209" s="64"/>
      <c r="P209" s="64"/>
      <c r="Q209" s="341"/>
      <c r="R209" s="14"/>
      <c r="S209" s="342"/>
      <c r="T209" s="14"/>
      <c r="U209" s="34"/>
      <c r="V209" s="61" t="s">
        <v>217</v>
      </c>
      <c r="W209" s="61" t="s">
        <v>218</v>
      </c>
      <c r="X209" s="61"/>
      <c r="Y209" s="61" t="s">
        <v>183</v>
      </c>
      <c r="Z209" s="61"/>
      <c r="AA209" s="11" t="s">
        <v>14</v>
      </c>
    </row>
    <row r="210" spans="1:27" s="4" customFormat="1" ht="23.25" customHeight="1">
      <c r="A210" s="333" t="s">
        <v>235</v>
      </c>
      <c r="B210" s="105"/>
      <c r="C210" s="105">
        <v>0.25</v>
      </c>
      <c r="D210" s="105">
        <v>0.32500000000000007</v>
      </c>
      <c r="E210" s="351">
        <v>0.3805555555555555</v>
      </c>
      <c r="F210" s="105">
        <v>0.4590277777777777</v>
      </c>
      <c r="G210" s="351">
        <v>0.5187499999999998</v>
      </c>
      <c r="H210" s="105">
        <v>0.5999999999999996</v>
      </c>
      <c r="I210" s="351">
        <v>0.6597222222222215</v>
      </c>
      <c r="J210" s="105">
        <v>0.7395833333333325</v>
      </c>
      <c r="K210" s="105">
        <v>0.8013888888888877</v>
      </c>
      <c r="L210" s="105">
        <v>0.8868055555555542</v>
      </c>
      <c r="M210" s="105">
        <v>0.9409722222222205</v>
      </c>
      <c r="N210" s="352"/>
      <c r="O210" s="64"/>
      <c r="P210" s="64"/>
      <c r="Q210" s="341"/>
      <c r="R210" s="14"/>
      <c r="S210" s="342"/>
      <c r="T210" s="14"/>
      <c r="U210" s="34"/>
      <c r="V210" s="80"/>
      <c r="W210" s="80"/>
      <c r="X210" s="61"/>
      <c r="Y210" s="61"/>
      <c r="Z210" s="61"/>
      <c r="AA210" s="11" t="s">
        <v>14</v>
      </c>
    </row>
    <row r="211" spans="1:27" s="4" customFormat="1" ht="23.25" customHeight="1">
      <c r="A211" s="333" t="s">
        <v>41</v>
      </c>
      <c r="B211" s="105"/>
      <c r="C211" s="105">
        <v>0.2569444444444444</v>
      </c>
      <c r="D211" s="105">
        <v>0.33263888888888893</v>
      </c>
      <c r="E211" s="351">
        <v>0.38819444444444434</v>
      </c>
      <c r="F211" s="105">
        <v>0.46666666666666656</v>
      </c>
      <c r="G211" s="351">
        <v>0.5263888888888887</v>
      </c>
      <c r="H211" s="105">
        <v>0.6076388888888885</v>
      </c>
      <c r="I211" s="351">
        <v>0.6680555555555548</v>
      </c>
      <c r="J211" s="105">
        <v>0.7479166666666658</v>
      </c>
      <c r="K211" s="105">
        <v>0.809722222222221</v>
      </c>
      <c r="L211" s="105">
        <v>0.8958333333333319</v>
      </c>
      <c r="M211" s="105"/>
      <c r="N211" s="352"/>
      <c r="O211" s="64"/>
      <c r="P211" s="64"/>
      <c r="Q211" s="341"/>
      <c r="R211" s="14"/>
      <c r="S211" s="353"/>
      <c r="T211" s="14"/>
      <c r="U211" s="34"/>
      <c r="V211" s="80"/>
      <c r="W211" s="80"/>
      <c r="X211" s="61"/>
      <c r="Y211" s="61"/>
      <c r="Z211" s="61"/>
      <c r="AA211" s="11"/>
    </row>
    <row r="212" spans="1:27" s="4" customFormat="1" ht="23.25" customHeight="1">
      <c r="A212" s="333" t="s">
        <v>219</v>
      </c>
      <c r="B212" s="105"/>
      <c r="C212" s="105">
        <v>0.26388888888888884</v>
      </c>
      <c r="D212" s="105">
        <v>0.3402777777777778</v>
      </c>
      <c r="E212" s="351">
        <v>0.3958333333333332</v>
      </c>
      <c r="F212" s="105">
        <v>0.4749999999999999</v>
      </c>
      <c r="G212" s="351">
        <v>0.534722222222222</v>
      </c>
      <c r="H212" s="105">
        <v>0.6152777777777774</v>
      </c>
      <c r="I212" s="351">
        <v>0.6763888888888882</v>
      </c>
      <c r="J212" s="105">
        <v>0.7562499999999991</v>
      </c>
      <c r="K212" s="105">
        <v>0.8180555555555543</v>
      </c>
      <c r="L212" s="105">
        <v>0.9048611111111097</v>
      </c>
      <c r="M212" s="105"/>
      <c r="N212" s="335"/>
      <c r="O212" s="64"/>
      <c r="P212" s="64"/>
      <c r="Q212" s="64"/>
      <c r="R212" s="14"/>
      <c r="S212" s="342"/>
      <c r="T212" s="14"/>
      <c r="U212" s="34"/>
      <c r="V212" s="354">
        <f>L210-L209</f>
        <v>0.009027777777777746</v>
      </c>
      <c r="W212" s="354">
        <f>K221-K220</f>
        <v>0.008333333333333304</v>
      </c>
      <c r="X212" s="61"/>
      <c r="Y212" s="61"/>
      <c r="Z212" s="61"/>
      <c r="AA212" s="11"/>
    </row>
    <row r="213" spans="1:26" s="4" customFormat="1" ht="23.25" customHeight="1">
      <c r="A213" s="333" t="s">
        <v>43</v>
      </c>
      <c r="B213" s="361"/>
      <c r="C213" s="106">
        <v>0.27083333333333326</v>
      </c>
      <c r="D213" s="105">
        <v>0.34791666666666665</v>
      </c>
      <c r="E213" s="351">
        <v>0.40347222222222207</v>
      </c>
      <c r="F213" s="105">
        <v>0.4833333333333333</v>
      </c>
      <c r="G213" s="351">
        <v>0.5430555555555553</v>
      </c>
      <c r="H213" s="105">
        <v>0.6229166666666662</v>
      </c>
      <c r="I213" s="351">
        <v>0.6847222222222215</v>
      </c>
      <c r="J213" s="105">
        <v>0.7645833333333324</v>
      </c>
      <c r="K213" s="105">
        <v>0.8263888888888876</v>
      </c>
      <c r="L213" s="105">
        <v>0.9138888888888874</v>
      </c>
      <c r="M213" s="105"/>
      <c r="N213" s="335"/>
      <c r="O213" s="64"/>
      <c r="P213" s="64"/>
      <c r="Q213" s="64"/>
      <c r="R213" s="14"/>
      <c r="S213" s="342"/>
      <c r="T213" s="14"/>
      <c r="U213" s="34"/>
      <c r="V213" s="354">
        <f aca="true" t="shared" si="5" ref="V213:V219">L211-L210</f>
        <v>0.009027777777777746</v>
      </c>
      <c r="W213" s="354">
        <f>K222-K221</f>
        <v>0.008333333333333304</v>
      </c>
      <c r="X213" s="61"/>
      <c r="Y213" s="61"/>
      <c r="Z213" s="61"/>
    </row>
    <row r="214" spans="1:27" s="4" customFormat="1" ht="23.25" customHeight="1">
      <c r="A214" s="333" t="s">
        <v>234</v>
      </c>
      <c r="B214" s="348"/>
      <c r="C214" s="105">
        <v>0.2777777777777777</v>
      </c>
      <c r="D214" s="105">
        <v>0.3555555555555555</v>
      </c>
      <c r="E214" s="351">
        <v>0.4111111111111109</v>
      </c>
      <c r="F214" s="105">
        <v>0.49166666666666664</v>
      </c>
      <c r="G214" s="351">
        <v>0.5513888888888886</v>
      </c>
      <c r="H214" s="105">
        <v>0.6312499999999995</v>
      </c>
      <c r="I214" s="351">
        <v>0.6930555555555548</v>
      </c>
      <c r="J214" s="105">
        <v>0.7736111111111101</v>
      </c>
      <c r="K214" s="105">
        <v>0.8347222222222209</v>
      </c>
      <c r="L214" s="105">
        <v>0.9229166666666652</v>
      </c>
      <c r="M214" s="105"/>
      <c r="N214" s="335"/>
      <c r="O214" s="64"/>
      <c r="P214" s="348"/>
      <c r="Q214" s="64"/>
      <c r="R214" s="348"/>
      <c r="S214" s="348"/>
      <c r="T214" s="346"/>
      <c r="U214" s="34"/>
      <c r="V214" s="354">
        <f t="shared" si="5"/>
        <v>0.009027777777777746</v>
      </c>
      <c r="W214" s="354">
        <f>K223-K222</f>
        <v>0.008333333333333304</v>
      </c>
      <c r="X214" s="61"/>
      <c r="Y214" s="61"/>
      <c r="Z214" s="61"/>
      <c r="AA214" s="11" t="s">
        <v>27</v>
      </c>
    </row>
    <row r="215" spans="1:27" s="4" customFormat="1" ht="23.25" customHeight="1">
      <c r="A215" s="355" t="s">
        <v>220</v>
      </c>
      <c r="B215" s="348" t="s">
        <v>16</v>
      </c>
      <c r="C215" s="105">
        <v>0.2847222222222221</v>
      </c>
      <c r="D215" s="105">
        <v>0.3631944444444444</v>
      </c>
      <c r="E215" s="351">
        <v>0.4187499999999998</v>
      </c>
      <c r="F215" s="105">
        <v>0.5</v>
      </c>
      <c r="G215" s="351">
        <v>0.5597222222222219</v>
      </c>
      <c r="H215" s="105">
        <v>0.6395833333333328</v>
      </c>
      <c r="I215" s="351">
        <v>0.7013888888888881</v>
      </c>
      <c r="J215" s="105">
        <v>0.7826388888888879</v>
      </c>
      <c r="K215" s="105">
        <v>0.8430555555555542</v>
      </c>
      <c r="L215" s="105">
        <v>0.9319444444444429</v>
      </c>
      <c r="M215" s="105"/>
      <c r="N215" s="335"/>
      <c r="O215" s="64"/>
      <c r="P215" s="64"/>
      <c r="Q215" s="64"/>
      <c r="R215" s="348"/>
      <c r="S215" s="342"/>
      <c r="T215" s="14"/>
      <c r="U215" s="34"/>
      <c r="V215" s="354">
        <f t="shared" si="5"/>
        <v>0.009027777777777746</v>
      </c>
      <c r="W215" s="354">
        <f>M207-K223</f>
        <v>0.008333333333333304</v>
      </c>
      <c r="X215" s="61"/>
      <c r="Y215" s="61"/>
      <c r="Z215" s="61"/>
      <c r="AA215" s="11" t="s">
        <v>236</v>
      </c>
    </row>
    <row r="216" spans="1:27" s="4" customFormat="1" ht="23.25" customHeight="1">
      <c r="A216" s="355" t="s">
        <v>221</v>
      </c>
      <c r="B216" s="105">
        <v>0.23611111111111113</v>
      </c>
      <c r="C216" s="105">
        <v>0.2916666666666665</v>
      </c>
      <c r="D216" s="105">
        <v>0.37152777777777773</v>
      </c>
      <c r="E216" s="351">
        <v>0.4277777777777776</v>
      </c>
      <c r="F216" s="105">
        <v>0.5083333333333333</v>
      </c>
      <c r="G216" s="351">
        <v>0.5680555555555552</v>
      </c>
      <c r="H216" s="105">
        <v>0.6479166666666661</v>
      </c>
      <c r="I216" s="351">
        <v>0.7097222222222214</v>
      </c>
      <c r="J216" s="105">
        <v>0.7916666666666656</v>
      </c>
      <c r="K216" s="105">
        <v>0.8513888888888875</v>
      </c>
      <c r="L216" s="105">
        <v>0.9409722222222207</v>
      </c>
      <c r="M216" s="105"/>
      <c r="N216" s="335"/>
      <c r="O216" s="64"/>
      <c r="P216" s="64"/>
      <c r="Q216" s="341"/>
      <c r="R216" s="14"/>
      <c r="S216" s="342"/>
      <c r="T216" s="14"/>
      <c r="U216" s="34"/>
      <c r="V216" s="354">
        <f t="shared" si="5"/>
        <v>0.009027777777777746</v>
      </c>
      <c r="W216" s="354">
        <f>M208-M207</f>
        <v>0.008333333333333304</v>
      </c>
      <c r="X216" s="61"/>
      <c r="Y216" s="61"/>
      <c r="Z216" s="61"/>
      <c r="AA216" s="11" t="s">
        <v>27</v>
      </c>
    </row>
    <row r="217" spans="1:27" s="4" customFormat="1" ht="23.25" customHeight="1">
      <c r="A217" s="355" t="s">
        <v>18</v>
      </c>
      <c r="B217" s="105">
        <v>0.24444444444444446</v>
      </c>
      <c r="C217" s="105">
        <v>0.2999999999999999</v>
      </c>
      <c r="D217" s="105">
        <v>0.3798611111111111</v>
      </c>
      <c r="E217" s="351">
        <v>0.4368055555555554</v>
      </c>
      <c r="F217" s="105">
        <v>0.5166666666666666</v>
      </c>
      <c r="G217" s="351">
        <v>0.5763888888888885</v>
      </c>
      <c r="H217" s="105">
        <v>0.6562499999999994</v>
      </c>
      <c r="I217" s="351">
        <v>0.7180555555555547</v>
      </c>
      <c r="J217" s="105">
        <v>0.8006944444444434</v>
      </c>
      <c r="K217" s="105">
        <v>0.8590277777777764</v>
      </c>
      <c r="L217" s="105"/>
      <c r="M217" s="105"/>
      <c r="N217" s="335"/>
      <c r="O217" s="64"/>
      <c r="P217" s="64"/>
      <c r="Q217" s="341"/>
      <c r="R217" s="14"/>
      <c r="S217" s="342"/>
      <c r="T217" s="14"/>
      <c r="U217" s="34"/>
      <c r="V217" s="354">
        <f t="shared" si="5"/>
        <v>0.009027777777777746</v>
      </c>
      <c r="W217" s="354">
        <f>M209-M208</f>
        <v>0.008333333333333304</v>
      </c>
      <c r="X217" s="61"/>
      <c r="Y217" s="61"/>
      <c r="Z217" s="61"/>
      <c r="AA217" s="11"/>
    </row>
    <row r="218" spans="1:27" s="4" customFormat="1" ht="23.25" customHeight="1">
      <c r="A218" s="355" t="s">
        <v>19</v>
      </c>
      <c r="B218" s="105">
        <v>0.2527777777777778</v>
      </c>
      <c r="C218" s="105">
        <v>0.30833333333333324</v>
      </c>
      <c r="D218" s="105">
        <v>0.38819444444444445</v>
      </c>
      <c r="E218" s="351">
        <v>0.4458333333333332</v>
      </c>
      <c r="F218" s="105">
        <v>0.5249999999999999</v>
      </c>
      <c r="G218" s="351">
        <v>0.5847222222222218</v>
      </c>
      <c r="H218" s="105">
        <v>0.6645833333333327</v>
      </c>
      <c r="I218" s="351">
        <v>0.726388888888888</v>
      </c>
      <c r="J218" s="105">
        <v>0.8097222222222211</v>
      </c>
      <c r="K218" s="351">
        <v>0.8666666666666653</v>
      </c>
      <c r="L218" s="105"/>
      <c r="M218" s="105"/>
      <c r="N218" s="335"/>
      <c r="O218" s="64"/>
      <c r="P218" s="64"/>
      <c r="Q218" s="341"/>
      <c r="R218" s="14"/>
      <c r="S218" s="43"/>
      <c r="T218" s="14"/>
      <c r="U218" s="34"/>
      <c r="V218" s="354">
        <f t="shared" si="5"/>
        <v>0.009027777777777746</v>
      </c>
      <c r="W218" s="354">
        <f>M210-M209</f>
        <v>0.008333333333333304</v>
      </c>
      <c r="X218" s="61"/>
      <c r="Y218" s="61"/>
      <c r="Z218" s="61"/>
      <c r="AA218" s="11"/>
    </row>
    <row r="219" spans="1:27" s="4" customFormat="1" ht="23.25" customHeight="1">
      <c r="A219" s="355" t="s">
        <v>20</v>
      </c>
      <c r="B219" s="105">
        <v>0.2611111111111112</v>
      </c>
      <c r="C219" s="105">
        <v>0.3166666666666666</v>
      </c>
      <c r="D219" s="105">
        <v>0.3965277777777778</v>
      </c>
      <c r="E219" s="351">
        <v>0.454861111111111</v>
      </c>
      <c r="F219" s="105">
        <v>0.5333333333333332</v>
      </c>
      <c r="G219" s="351">
        <v>0.5930555555555551</v>
      </c>
      <c r="H219" s="105">
        <v>0.672916666666666</v>
      </c>
      <c r="I219" s="351">
        <v>0.7347222222222213</v>
      </c>
      <c r="J219" s="105">
        <v>0.8187499999999989</v>
      </c>
      <c r="K219" s="105">
        <v>0.8743055555555541</v>
      </c>
      <c r="L219" s="105"/>
      <c r="M219" s="105"/>
      <c r="N219" s="335"/>
      <c r="O219" s="64"/>
      <c r="P219" s="64"/>
      <c r="Q219" s="64"/>
      <c r="R219" s="14"/>
      <c r="S219" s="43"/>
      <c r="T219" s="14"/>
      <c r="U219" s="34"/>
      <c r="V219" s="354">
        <f t="shared" si="5"/>
        <v>-0.9409722222222207</v>
      </c>
      <c r="W219" s="354">
        <f>M211-M210</f>
        <v>-0.9409722222222205</v>
      </c>
      <c r="X219" s="61"/>
      <c r="Y219" s="61"/>
      <c r="Z219" s="61"/>
      <c r="AA219" s="11"/>
    </row>
    <row r="220" spans="1:27" s="4" customFormat="1" ht="23.25" customHeight="1">
      <c r="A220" s="355" t="s">
        <v>223</v>
      </c>
      <c r="B220" s="105">
        <v>0.26944444444444454</v>
      </c>
      <c r="C220" s="105">
        <v>0.32499999999999996</v>
      </c>
      <c r="D220" s="105">
        <v>0.40486111111111117</v>
      </c>
      <c r="E220" s="351">
        <v>0.4638888888888888</v>
      </c>
      <c r="F220" s="105">
        <v>0.5416666666666665</v>
      </c>
      <c r="G220" s="351">
        <v>0.6013888888888884</v>
      </c>
      <c r="H220" s="105">
        <v>0.6812499999999994</v>
      </c>
      <c r="I220" s="351">
        <v>0.7430555555555546</v>
      </c>
      <c r="J220" s="105">
        <v>0.8270833333333322</v>
      </c>
      <c r="K220" s="105">
        <v>0.8826388888888874</v>
      </c>
      <c r="L220" s="105"/>
      <c r="M220" s="105"/>
      <c r="N220" s="335"/>
      <c r="O220" s="64"/>
      <c r="P220" s="64"/>
      <c r="Q220" s="64"/>
      <c r="R220" s="14"/>
      <c r="S220" s="43"/>
      <c r="T220" s="14"/>
      <c r="U220" s="34"/>
      <c r="V220" s="80"/>
      <c r="W220" s="354"/>
      <c r="X220" s="61"/>
      <c r="Y220" s="61"/>
      <c r="Z220" s="61"/>
      <c r="AA220" s="11"/>
    </row>
    <row r="221" spans="1:27" s="4" customFormat="1" ht="23.25" customHeight="1">
      <c r="A221" s="355" t="s">
        <v>22</v>
      </c>
      <c r="B221" s="105">
        <v>0.2777777777777779</v>
      </c>
      <c r="C221" s="105">
        <v>0.3333333333333333</v>
      </c>
      <c r="D221" s="105">
        <v>0.41319444444444453</v>
      </c>
      <c r="E221" s="351">
        <v>0.4729166666666666</v>
      </c>
      <c r="F221" s="105">
        <v>0.5499999999999998</v>
      </c>
      <c r="G221" s="351">
        <v>0.6097222222222217</v>
      </c>
      <c r="H221" s="105">
        <v>0.6895833333333327</v>
      </c>
      <c r="I221" s="351">
        <v>0.7513888888888879</v>
      </c>
      <c r="J221" s="105">
        <v>0.8354166666666655</v>
      </c>
      <c r="K221" s="105">
        <v>0.8909722222222207</v>
      </c>
      <c r="L221" s="105"/>
      <c r="M221" s="105"/>
      <c r="N221" s="335"/>
      <c r="O221" s="64"/>
      <c r="P221" s="64"/>
      <c r="Q221" s="64"/>
      <c r="R221" s="14"/>
      <c r="S221" s="43"/>
      <c r="T221" s="14"/>
      <c r="U221" s="34"/>
      <c r="V221" s="80"/>
      <c r="W221" s="80"/>
      <c r="X221" s="61"/>
      <c r="Y221" s="61"/>
      <c r="Z221" s="61"/>
      <c r="AA221" s="11"/>
    </row>
    <row r="222" spans="1:27" s="4" customFormat="1" ht="23.25" customHeight="1">
      <c r="A222" s="355" t="s">
        <v>23</v>
      </c>
      <c r="B222" s="105">
        <v>0.28611111111111126</v>
      </c>
      <c r="C222" s="105">
        <v>0.3416666666666667</v>
      </c>
      <c r="D222" s="105">
        <v>0.4208333333333334</v>
      </c>
      <c r="E222" s="351">
        <v>0.48055555555555546</v>
      </c>
      <c r="F222" s="105">
        <v>0.5583333333333331</v>
      </c>
      <c r="G222" s="351">
        <v>0.618055555555555</v>
      </c>
      <c r="H222" s="105">
        <v>0.697916666666666</v>
      </c>
      <c r="I222" s="351">
        <v>0.7597222222222212</v>
      </c>
      <c r="J222" s="105">
        <v>0.8437499999999988</v>
      </c>
      <c r="K222" s="105">
        <v>0.899305555555554</v>
      </c>
      <c r="L222" s="105"/>
      <c r="M222" s="105"/>
      <c r="N222" s="356"/>
      <c r="O222" s="15"/>
      <c r="P222" s="15"/>
      <c r="Q222" s="15"/>
      <c r="R222" s="14"/>
      <c r="S222" s="43"/>
      <c r="T222" s="14"/>
      <c r="U222" s="34"/>
      <c r="V222" s="80"/>
      <c r="W222" s="80"/>
      <c r="X222" s="61"/>
      <c r="Y222" s="61"/>
      <c r="Z222" s="61"/>
      <c r="AA222" s="11"/>
    </row>
    <row r="223" spans="1:27" s="4" customFormat="1" ht="23.25" customHeight="1">
      <c r="A223" s="355" t="s">
        <v>24</v>
      </c>
      <c r="B223" s="351">
        <v>0.2944444444444446</v>
      </c>
      <c r="C223" s="351">
        <v>0.35000000000000003</v>
      </c>
      <c r="D223" s="351">
        <v>0.42847222222222225</v>
      </c>
      <c r="E223" s="351">
        <v>0.4881944444444443</v>
      </c>
      <c r="F223" s="351">
        <v>0.5666666666666664</v>
      </c>
      <c r="G223" s="351">
        <v>0.6263888888888883</v>
      </c>
      <c r="H223" s="351">
        <v>0.7062499999999993</v>
      </c>
      <c r="I223" s="351">
        <v>0.7680555555555545</v>
      </c>
      <c r="J223" s="351">
        <v>0.8520833333333321</v>
      </c>
      <c r="K223" s="105">
        <v>0.9076388888888873</v>
      </c>
      <c r="L223" s="351"/>
      <c r="M223" s="351"/>
      <c r="N223" s="356"/>
      <c r="O223" s="15"/>
      <c r="P223" s="15"/>
      <c r="Q223" s="15"/>
      <c r="R223" s="14"/>
      <c r="S223" s="43"/>
      <c r="T223" s="14"/>
      <c r="U223" s="34"/>
      <c r="V223" s="80"/>
      <c r="W223" s="80"/>
      <c r="X223" s="61"/>
      <c r="Y223" s="61"/>
      <c r="Z223" s="61"/>
      <c r="AA223" s="11"/>
    </row>
    <row r="224" spans="1:27" s="4" customFormat="1" ht="23.25" customHeight="1">
      <c r="A224" s="357">
        <v>18</v>
      </c>
      <c r="B224" s="358"/>
      <c r="C224" s="359"/>
      <c r="D224" s="359"/>
      <c r="E224" s="359"/>
      <c r="F224" s="359"/>
      <c r="G224" s="359"/>
      <c r="H224" s="359"/>
      <c r="I224" s="359"/>
      <c r="J224" s="358"/>
      <c r="K224" s="358"/>
      <c r="L224" s="15"/>
      <c r="M224" s="15"/>
      <c r="N224" s="15"/>
      <c r="O224" s="15"/>
      <c r="P224" s="15"/>
      <c r="Q224" s="15"/>
      <c r="R224" s="42"/>
      <c r="S224" s="43"/>
      <c r="T224" s="14"/>
      <c r="U224" s="34"/>
      <c r="V224" s="61"/>
      <c r="W224" s="61"/>
      <c r="X224" s="61"/>
      <c r="Y224" s="61"/>
      <c r="Z224" s="61"/>
      <c r="AA224" s="11"/>
    </row>
    <row r="225" spans="1:27" s="4" customFormat="1" ht="23.25" customHeight="1">
      <c r="A225" s="360">
        <v>19</v>
      </c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3"/>
      <c r="S225" s="43"/>
      <c r="T225" s="14"/>
      <c r="U225" s="34"/>
      <c r="V225" s="61"/>
      <c r="W225" s="61"/>
      <c r="X225" s="61"/>
      <c r="Y225" s="61"/>
      <c r="Z225" s="61"/>
      <c r="AA225" s="11"/>
    </row>
    <row r="226" spans="1:27" s="4" customFormat="1" ht="23.25" customHeight="1">
      <c r="A226" s="62">
        <v>20</v>
      </c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3"/>
      <c r="S226" s="65"/>
      <c r="T226" s="14"/>
      <c r="U226" s="34"/>
      <c r="V226" s="61"/>
      <c r="W226" s="61"/>
      <c r="X226" s="61"/>
      <c r="Y226" s="61"/>
      <c r="Z226" s="61"/>
      <c r="AA226" s="11"/>
    </row>
    <row r="227" spans="1:27" s="4" customFormat="1" ht="23.25" customHeight="1">
      <c r="A227" s="62">
        <v>21</v>
      </c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14"/>
      <c r="U227" s="34"/>
      <c r="V227" s="61"/>
      <c r="W227" s="61"/>
      <c r="X227" s="61"/>
      <c r="Y227" s="61"/>
      <c r="Z227" s="61"/>
      <c r="AA227" s="11"/>
    </row>
    <row r="228" spans="1:27" s="4" customFormat="1" ht="23.25" customHeight="1">
      <c r="A228" s="62">
        <v>22</v>
      </c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14"/>
      <c r="U228" s="34"/>
      <c r="V228" s="61"/>
      <c r="W228" s="61"/>
      <c r="X228" s="61"/>
      <c r="Y228" s="61"/>
      <c r="Z228" s="61"/>
      <c r="AA228" s="11"/>
    </row>
    <row r="229" spans="1:27" s="4" customFormat="1" ht="23.25" customHeight="1">
      <c r="A229" s="62">
        <v>23</v>
      </c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14"/>
      <c r="U229" s="34"/>
      <c r="V229" s="61"/>
      <c r="W229" s="61"/>
      <c r="X229" s="61"/>
      <c r="Y229" s="61"/>
      <c r="Z229" s="61"/>
      <c r="AA229" s="11"/>
    </row>
    <row r="230" spans="1:27" s="4" customFormat="1" ht="23.25" customHeight="1">
      <c r="A230" s="62">
        <v>24</v>
      </c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14"/>
      <c r="U230" s="34"/>
      <c r="V230" s="61"/>
      <c r="W230" s="61"/>
      <c r="X230" s="61"/>
      <c r="Y230" s="61"/>
      <c r="Z230" s="61"/>
      <c r="AA230" s="11"/>
    </row>
    <row r="231" spans="1:27" s="4" customFormat="1" ht="23.25" customHeight="1">
      <c r="A231" s="62">
        <v>25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14"/>
      <c r="U231" s="34"/>
      <c r="V231" s="61"/>
      <c r="W231" s="61"/>
      <c r="X231" s="61"/>
      <c r="Y231" s="61"/>
      <c r="Z231" s="61"/>
      <c r="AA231" s="11"/>
    </row>
    <row r="232" spans="1:27" s="4" customFormat="1" ht="23.25" customHeight="1">
      <c r="A232" s="62">
        <v>26</v>
      </c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14"/>
      <c r="U232" s="34"/>
      <c r="V232" s="61"/>
      <c r="W232" s="61"/>
      <c r="X232" s="61"/>
      <c r="Y232" s="61"/>
      <c r="Z232" s="61"/>
      <c r="AA232" s="11"/>
    </row>
    <row r="233" spans="1:27" s="4" customFormat="1" ht="23.25" customHeight="1">
      <c r="A233" s="62">
        <v>27</v>
      </c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14"/>
      <c r="U233" s="34"/>
      <c r="V233" s="61"/>
      <c r="W233" s="61"/>
      <c r="X233" s="61"/>
      <c r="Y233" s="61"/>
      <c r="Z233" s="61"/>
      <c r="AA233" s="11"/>
    </row>
    <row r="234" spans="1:27" s="4" customFormat="1" ht="23.25" customHeight="1">
      <c r="A234" s="62">
        <v>28</v>
      </c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14"/>
      <c r="U234" s="34"/>
      <c r="V234" s="61"/>
      <c r="W234" s="61"/>
      <c r="X234" s="61"/>
      <c r="Y234" s="61"/>
      <c r="Z234" s="61"/>
      <c r="AA234" s="11"/>
    </row>
    <row r="235" spans="1:27" s="4" customFormat="1" ht="23.25" customHeight="1">
      <c r="A235" s="62">
        <v>29</v>
      </c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14"/>
      <c r="U235" s="34"/>
      <c r="V235" s="61"/>
      <c r="W235" s="61"/>
      <c r="X235" s="61"/>
      <c r="Y235" s="61"/>
      <c r="Z235" s="61"/>
      <c r="AA235" s="11"/>
    </row>
    <row r="236" spans="1:27" s="4" customFormat="1" ht="23.25" customHeight="1">
      <c r="A236" s="62">
        <v>30</v>
      </c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14"/>
      <c r="U236" s="34"/>
      <c r="V236" s="61"/>
      <c r="W236" s="61"/>
      <c r="X236" s="61"/>
      <c r="Y236" s="61"/>
      <c r="Z236" s="61"/>
      <c r="AA236" s="11"/>
    </row>
    <row r="237" spans="1:27" s="4" customFormat="1" ht="23.25" customHeight="1">
      <c r="A237" s="62">
        <v>31</v>
      </c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14"/>
      <c r="U237" s="34"/>
      <c r="V237" s="61"/>
      <c r="W237" s="61"/>
      <c r="X237" s="61"/>
      <c r="Y237" s="61"/>
      <c r="Z237" s="61"/>
      <c r="AA237" s="11"/>
    </row>
    <row r="238" spans="1:27" s="4" customFormat="1" ht="23.25" customHeight="1">
      <c r="A238" s="62">
        <v>32</v>
      </c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14"/>
      <c r="U238" s="34"/>
      <c r="V238" s="61"/>
      <c r="W238" s="61"/>
      <c r="X238" s="61"/>
      <c r="Y238" s="61"/>
      <c r="Z238" s="61"/>
      <c r="AA238" s="11"/>
    </row>
    <row r="239" spans="1:26" s="4" customFormat="1" ht="23.25" customHeight="1" thickBot="1">
      <c r="A239" s="78">
        <v>33</v>
      </c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47"/>
      <c r="U239" s="48"/>
      <c r="V239" s="61"/>
      <c r="W239" s="61"/>
      <c r="X239" s="61"/>
      <c r="Y239" s="80"/>
      <c r="Z239" s="61"/>
    </row>
    <row r="240" spans="1:26" s="4" customFormat="1" ht="19.5" customHeight="1" thickBot="1">
      <c r="A240" s="503" t="s">
        <v>3</v>
      </c>
      <c r="B240" s="504"/>
      <c r="C240" s="480" t="s">
        <v>210</v>
      </c>
      <c r="D240" s="481"/>
      <c r="E240" s="481"/>
      <c r="F240" s="482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66"/>
      <c r="U240" s="66"/>
      <c r="V240" s="61"/>
      <c r="W240" s="61"/>
      <c r="X240" s="61"/>
      <c r="Y240" s="80"/>
      <c r="Z240" s="61"/>
    </row>
    <row r="241" spans="1:26" s="130" customFormat="1" ht="30" customHeight="1" thickBot="1">
      <c r="A241" s="461" t="s">
        <v>63</v>
      </c>
      <c r="B241" s="462"/>
      <c r="C241" s="462"/>
      <c r="D241" s="462"/>
      <c r="E241" s="463"/>
      <c r="H241" s="464" t="s">
        <v>64</v>
      </c>
      <c r="I241" s="465"/>
      <c r="J241" s="465"/>
      <c r="K241" s="17" t="s">
        <v>65</v>
      </c>
      <c r="L241" s="391" t="s">
        <v>66</v>
      </c>
      <c r="M241" s="391"/>
      <c r="N241" s="392"/>
      <c r="O241" s="131"/>
      <c r="P241" s="54"/>
      <c r="Q241" s="54"/>
      <c r="R241" s="54"/>
      <c r="T241" s="466" t="s">
        <v>28</v>
      </c>
      <c r="U241" s="467"/>
      <c r="V241" s="18">
        <f>V243/V248</f>
        <v>0.014627659574468085</v>
      </c>
      <c r="W241" s="18">
        <f>W243/W248</f>
        <v>0.015096618357487922</v>
      </c>
      <c r="X241" s="18">
        <f>AVERAGE(V241,W241)</f>
        <v>0.014862138965978003</v>
      </c>
      <c r="Y241" s="37" t="s">
        <v>29</v>
      </c>
      <c r="Z241" s="38">
        <f>ROUND(X241*1440,0)/1440</f>
        <v>0.014583333333333334</v>
      </c>
    </row>
    <row r="242" spans="15:26" s="130" customFormat="1" ht="12" customHeight="1" thickBot="1">
      <c r="O242" s="131"/>
      <c r="P242" s="131"/>
      <c r="Q242" s="131"/>
      <c r="V242" s="18">
        <f>B250</f>
        <v>0.23611111111111113</v>
      </c>
      <c r="W242" s="18">
        <v>0.24305555555555555</v>
      </c>
      <c r="Z242" s="67"/>
    </row>
    <row r="243" spans="1:26" s="130" customFormat="1" ht="19.5" customHeight="1" thickBot="1">
      <c r="A243" s="468" t="s">
        <v>67</v>
      </c>
      <c r="B243" s="469"/>
      <c r="C243" s="469" t="s">
        <v>68</v>
      </c>
      <c r="D243" s="469"/>
      <c r="E243" s="547"/>
      <c r="F243" s="525"/>
      <c r="G243" s="526"/>
      <c r="H243" s="526"/>
      <c r="I243" s="526"/>
      <c r="J243" s="526"/>
      <c r="O243" s="19" t="s">
        <v>69</v>
      </c>
      <c r="P243" s="529">
        <f>Z241</f>
        <v>0.014583333333333334</v>
      </c>
      <c r="Q243" s="530"/>
      <c r="S243" s="19" t="s">
        <v>70</v>
      </c>
      <c r="T243" s="536">
        <v>0.051388888888888894</v>
      </c>
      <c r="U243" s="537"/>
      <c r="V243" s="18">
        <f>V244-V242</f>
        <v>0.6875</v>
      </c>
      <c r="W243" s="18">
        <f>W244-W242</f>
        <v>0.6944444444444444</v>
      </c>
      <c r="Z243" s="67"/>
    </row>
    <row r="244" spans="22:26" s="130" customFormat="1" ht="9" customHeight="1" thickBot="1">
      <c r="V244" s="18">
        <v>0.9236111111111112</v>
      </c>
      <c r="W244" s="18">
        <v>0.9375</v>
      </c>
      <c r="Z244" s="67"/>
    </row>
    <row r="245" spans="1:26" s="130" customFormat="1" ht="19.5" customHeight="1">
      <c r="A245" s="459" t="s">
        <v>71</v>
      </c>
      <c r="B245" s="453">
        <v>1</v>
      </c>
      <c r="C245" s="453"/>
      <c r="D245" s="453">
        <v>2</v>
      </c>
      <c r="E245" s="453"/>
      <c r="F245" s="453">
        <v>3</v>
      </c>
      <c r="G245" s="453"/>
      <c r="H245" s="453">
        <v>4</v>
      </c>
      <c r="I245" s="453"/>
      <c r="J245" s="453">
        <v>5</v>
      </c>
      <c r="K245" s="453"/>
      <c r="L245" s="453">
        <v>6</v>
      </c>
      <c r="M245" s="453"/>
      <c r="N245" s="453">
        <v>7</v>
      </c>
      <c r="O245" s="453"/>
      <c r="P245" s="453">
        <v>8</v>
      </c>
      <c r="Q245" s="453"/>
      <c r="R245" s="453">
        <v>9</v>
      </c>
      <c r="S245" s="453"/>
      <c r="T245" s="453">
        <v>10</v>
      </c>
      <c r="U245" s="454"/>
      <c r="Z245" s="67"/>
    </row>
    <row r="246" spans="1:26" s="130" customFormat="1" ht="19.5" customHeight="1">
      <c r="A246" s="460"/>
      <c r="B246" s="20" t="s">
        <v>72</v>
      </c>
      <c r="C246" s="20" t="s">
        <v>73</v>
      </c>
      <c r="D246" s="20" t="s">
        <v>72</v>
      </c>
      <c r="E246" s="20" t="s">
        <v>73</v>
      </c>
      <c r="F246" s="20" t="s">
        <v>72</v>
      </c>
      <c r="G246" s="20" t="s">
        <v>73</v>
      </c>
      <c r="H246" s="20" t="s">
        <v>72</v>
      </c>
      <c r="I246" s="20" t="s">
        <v>73</v>
      </c>
      <c r="J246" s="20" t="s">
        <v>72</v>
      </c>
      <c r="K246" s="20" t="s">
        <v>73</v>
      </c>
      <c r="L246" s="20" t="s">
        <v>72</v>
      </c>
      <c r="M246" s="20" t="s">
        <v>73</v>
      </c>
      <c r="N246" s="20"/>
      <c r="O246" s="20"/>
      <c r="P246" s="20"/>
      <c r="Q246" s="20"/>
      <c r="R246" s="20"/>
      <c r="S246" s="20"/>
      <c r="T246" s="20"/>
      <c r="U246" s="21"/>
      <c r="V246" s="130" t="s">
        <v>74</v>
      </c>
      <c r="W246" s="73" t="s">
        <v>75</v>
      </c>
      <c r="Z246" s="67"/>
    </row>
    <row r="247" spans="1:29" s="130" customFormat="1" ht="24.75" customHeight="1">
      <c r="A247" s="133">
        <v>1</v>
      </c>
      <c r="B247" s="28"/>
      <c r="C247" s="39">
        <v>0.24305555555555555</v>
      </c>
      <c r="D247" s="28">
        <v>0.3138888888888889</v>
      </c>
      <c r="E247" s="28">
        <v>0.3673611111111111</v>
      </c>
      <c r="F247" s="28">
        <v>0.44305555555555554</v>
      </c>
      <c r="G247" s="28">
        <v>0.49513888888888885</v>
      </c>
      <c r="H247" s="28">
        <v>0.5875</v>
      </c>
      <c r="I247" s="28">
        <v>0.6402777777777778</v>
      </c>
      <c r="J247" s="28">
        <v>0.7180555555555556</v>
      </c>
      <c r="K247" s="28">
        <v>0.7736111111111111</v>
      </c>
      <c r="L247" s="28">
        <v>0.8541666666666666</v>
      </c>
      <c r="M247" s="28">
        <v>0.9055555555555556</v>
      </c>
      <c r="N247" s="28"/>
      <c r="O247" s="28"/>
      <c r="P247" s="28"/>
      <c r="Q247" s="28"/>
      <c r="R247" s="22"/>
      <c r="S247" s="23"/>
      <c r="T247" s="24"/>
      <c r="U247" s="27"/>
      <c r="V247" s="71">
        <f>COUNTA(B247:U279)</f>
        <v>93</v>
      </c>
      <c r="W247" s="36">
        <f>V247/8.5/2</f>
        <v>5.470588235294118</v>
      </c>
      <c r="Z247" s="67"/>
      <c r="AA247" s="67" t="s">
        <v>76</v>
      </c>
      <c r="AC247" s="67"/>
    </row>
    <row r="248" spans="1:29" s="130" customFormat="1" ht="24.75" customHeight="1">
      <c r="A248" s="133">
        <v>2</v>
      </c>
      <c r="B248" s="180" t="s">
        <v>77</v>
      </c>
      <c r="C248" s="39">
        <v>0.2569444444444445</v>
      </c>
      <c r="D248" s="28">
        <v>0.3263888888888889</v>
      </c>
      <c r="E248" s="28">
        <v>0.37916666666666665</v>
      </c>
      <c r="F248" s="28">
        <v>0.4583333333333333</v>
      </c>
      <c r="G248" s="28">
        <v>0.5111111111111112</v>
      </c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2"/>
      <c r="S248" s="23"/>
      <c r="T248" s="24"/>
      <c r="U248" s="27"/>
      <c r="V248" s="72">
        <f>COUNTA(B247:B279,D247:D279,F247:F279,H247:H279,J247:J279,L247:L279,N247:N279,P247:P279,R247:R279,T247:T279)</f>
        <v>47</v>
      </c>
      <c r="W248" s="26">
        <f>COUNTA(C247:C279,E247:E279,G247:G279,I247:I279,K247:K279,M247:M279,O247:O279,Q247:Q279,S247:S279,U247:U279)</f>
        <v>46</v>
      </c>
      <c r="Y248" s="130">
        <f>(V248+W248)/2</f>
        <v>46.5</v>
      </c>
      <c r="Z248" s="67"/>
      <c r="AA248" s="67" t="s">
        <v>76</v>
      </c>
      <c r="AC248" s="67"/>
    </row>
    <row r="249" spans="1:29" s="130" customFormat="1" ht="24.75" customHeight="1">
      <c r="A249" s="133">
        <v>3</v>
      </c>
      <c r="B249" s="180" t="s">
        <v>78</v>
      </c>
      <c r="C249" s="28">
        <v>0.2708333333333333</v>
      </c>
      <c r="D249" s="28">
        <v>0.34027777777777773</v>
      </c>
      <c r="E249" s="28">
        <v>0.39375</v>
      </c>
      <c r="F249" s="28">
        <v>0.47430555555555554</v>
      </c>
      <c r="G249" s="28">
        <v>0.5270833333333333</v>
      </c>
      <c r="H249" s="28">
        <v>0.6048611111111112</v>
      </c>
      <c r="I249" s="28">
        <v>0.6576388888888889</v>
      </c>
      <c r="J249" s="28">
        <v>0.7354166666666666</v>
      </c>
      <c r="K249" s="28">
        <v>0.7909722222222223</v>
      </c>
      <c r="L249" s="28">
        <v>0.8715277777777778</v>
      </c>
      <c r="M249" s="28">
        <v>0.9215277777777778</v>
      </c>
      <c r="N249" s="28"/>
      <c r="O249" s="28"/>
      <c r="P249" s="28"/>
      <c r="Q249" s="28"/>
      <c r="R249" s="22"/>
      <c r="S249" s="23"/>
      <c r="T249" s="24"/>
      <c r="U249" s="27"/>
      <c r="V249" s="130" t="s">
        <v>79</v>
      </c>
      <c r="W249" s="130" t="s">
        <v>80</v>
      </c>
      <c r="Y249" s="130" t="s">
        <v>81</v>
      </c>
      <c r="Z249" s="67"/>
      <c r="AA249" s="67" t="s">
        <v>76</v>
      </c>
      <c r="AC249" s="67"/>
    </row>
    <row r="250" spans="1:29" s="130" customFormat="1" ht="24.75" customHeight="1">
      <c r="A250" s="133">
        <v>4</v>
      </c>
      <c r="B250" s="28">
        <v>0.23611111111111113</v>
      </c>
      <c r="C250" s="50">
        <v>0.2847222222222222</v>
      </c>
      <c r="D250" s="28">
        <v>0.3548611111111111</v>
      </c>
      <c r="E250" s="28">
        <v>0.4076388888888889</v>
      </c>
      <c r="F250" s="28">
        <v>0.4902777777777778</v>
      </c>
      <c r="G250" s="28">
        <v>0.5430555555555555</v>
      </c>
      <c r="H250" s="28">
        <v>0.6208333333333333</v>
      </c>
      <c r="I250" s="28">
        <v>0.6749999999999999</v>
      </c>
      <c r="J250" s="28">
        <v>0.7527777777777778</v>
      </c>
      <c r="K250" s="28">
        <v>0.8076388888888889</v>
      </c>
      <c r="L250" s="28">
        <v>0.8888888888888888</v>
      </c>
      <c r="M250" s="28">
        <v>0.9375</v>
      </c>
      <c r="N250" s="28"/>
      <c r="O250" s="28"/>
      <c r="P250" s="28"/>
      <c r="Q250" s="28"/>
      <c r="R250" s="22"/>
      <c r="S250" s="23"/>
      <c r="T250" s="24"/>
      <c r="U250" s="27"/>
      <c r="V250" s="181" t="s">
        <v>1</v>
      </c>
      <c r="W250" s="181" t="s">
        <v>2</v>
      </c>
      <c r="Z250" s="67"/>
      <c r="AA250" s="67" t="s">
        <v>76</v>
      </c>
      <c r="AC250" s="67"/>
    </row>
    <row r="251" spans="1:29" s="130" customFormat="1" ht="24.75" customHeight="1">
      <c r="A251" s="133">
        <v>5</v>
      </c>
      <c r="B251" s="28">
        <v>0.25</v>
      </c>
      <c r="C251" s="50">
        <v>0.2986111111111111</v>
      </c>
      <c r="D251" s="28">
        <v>0.36944444444444446</v>
      </c>
      <c r="E251" s="28">
        <v>0.4215277777777778</v>
      </c>
      <c r="F251" s="28">
        <v>0.50625</v>
      </c>
      <c r="G251" s="28">
        <v>0.5590277777777778</v>
      </c>
      <c r="H251" s="28">
        <v>0.6368055555555555</v>
      </c>
      <c r="I251" s="28">
        <v>0.6916666666666668</v>
      </c>
      <c r="J251" s="28">
        <v>0.7694444444444444</v>
      </c>
      <c r="K251" s="28">
        <v>0.8243055555555556</v>
      </c>
      <c r="L251" s="28">
        <v>0.90625</v>
      </c>
      <c r="M251" s="28"/>
      <c r="N251" s="28"/>
      <c r="O251" s="28"/>
      <c r="P251" s="28"/>
      <c r="Q251" s="28"/>
      <c r="R251" s="22"/>
      <c r="S251" s="23"/>
      <c r="T251" s="24"/>
      <c r="U251" s="27"/>
      <c r="V251" s="181" t="s">
        <v>8</v>
      </c>
      <c r="W251" s="181" t="s">
        <v>82</v>
      </c>
      <c r="Z251" s="67"/>
      <c r="AA251" s="67"/>
      <c r="AC251" s="67"/>
    </row>
    <row r="252" spans="1:27" s="130" customFormat="1" ht="24.75" customHeight="1">
      <c r="A252" s="133">
        <v>6</v>
      </c>
      <c r="B252" s="28">
        <v>0.2638888888888889</v>
      </c>
      <c r="C252" s="50">
        <v>0.3125</v>
      </c>
      <c r="D252" s="28">
        <v>0.3840277777777778</v>
      </c>
      <c r="E252" s="28">
        <v>0.4354166666666666</v>
      </c>
      <c r="F252" s="28">
        <v>0.5222222222222223</v>
      </c>
      <c r="G252" s="28">
        <v>0.5750000000000001</v>
      </c>
      <c r="H252" s="28">
        <v>0.6527777777777778</v>
      </c>
      <c r="I252" s="28">
        <v>0.7083333333333334</v>
      </c>
      <c r="J252" s="28">
        <v>0.7861111111111111</v>
      </c>
      <c r="K252" s="28">
        <v>0.8409722222222222</v>
      </c>
      <c r="L252" s="28">
        <v>0.9236111111111112</v>
      </c>
      <c r="M252" s="28"/>
      <c r="N252" s="28"/>
      <c r="O252" s="28"/>
      <c r="P252" s="28"/>
      <c r="Q252" s="28"/>
      <c r="R252" s="22"/>
      <c r="S252" s="23"/>
      <c r="T252" s="24"/>
      <c r="U252" s="27"/>
      <c r="V252" s="182">
        <f>L251-L250</f>
        <v>0.01736111111111116</v>
      </c>
      <c r="W252" s="182">
        <f>K254-K253</f>
        <v>0.015972222222222165</v>
      </c>
      <c r="Z252" s="67"/>
      <c r="AA252" s="67"/>
    </row>
    <row r="253" spans="1:27" s="130" customFormat="1" ht="24.75" customHeight="1">
      <c r="A253" s="133">
        <v>7</v>
      </c>
      <c r="B253" s="28">
        <v>0.27638888888888885</v>
      </c>
      <c r="C253" s="50">
        <v>0.3263888888888889</v>
      </c>
      <c r="D253" s="28">
        <v>0.3986111111111111</v>
      </c>
      <c r="E253" s="28">
        <v>0.45</v>
      </c>
      <c r="F253" s="28">
        <v>0.5381944444444444</v>
      </c>
      <c r="G253" s="28">
        <v>0.5909722222222222</v>
      </c>
      <c r="H253" s="28">
        <v>0.6687500000000001</v>
      </c>
      <c r="I253" s="28">
        <v>0.725</v>
      </c>
      <c r="J253" s="28">
        <v>0.8027777777777777</v>
      </c>
      <c r="K253" s="28">
        <v>0.8576388888888888</v>
      </c>
      <c r="L253" s="28"/>
      <c r="M253" s="28"/>
      <c r="N253" s="28"/>
      <c r="O253" s="180"/>
      <c r="P253" s="28"/>
      <c r="Q253" s="76"/>
      <c r="R253" s="28"/>
      <c r="S253" s="28"/>
      <c r="T253" s="28"/>
      <c r="U253" s="128"/>
      <c r="V253" s="182">
        <f>L251-L250</f>
        <v>0.01736111111111116</v>
      </c>
      <c r="W253" s="182">
        <f>K255-K254</f>
        <v>0.015972222222222388</v>
      </c>
      <c r="Z253" s="67"/>
      <c r="AA253" s="67" t="s">
        <v>76</v>
      </c>
    </row>
    <row r="254" spans="1:27" s="130" customFormat="1" ht="24.75" customHeight="1">
      <c r="A254" s="133">
        <v>8</v>
      </c>
      <c r="B254" s="28">
        <v>0.2888888888888889</v>
      </c>
      <c r="C254" s="28">
        <v>0.34027777777777773</v>
      </c>
      <c r="D254" s="28">
        <v>0.4131944444444444</v>
      </c>
      <c r="E254" s="28">
        <v>0.46458333333333335</v>
      </c>
      <c r="F254" s="28">
        <v>0.5541666666666667</v>
      </c>
      <c r="G254" s="28">
        <v>0.6069444444444444</v>
      </c>
      <c r="H254" s="28">
        <v>0.6847222222222222</v>
      </c>
      <c r="I254" s="28">
        <v>0.7409722222222223</v>
      </c>
      <c r="J254" s="28">
        <v>0.8194444444444445</v>
      </c>
      <c r="K254" s="28">
        <v>0.873611111111111</v>
      </c>
      <c r="L254" s="28"/>
      <c r="M254" s="28"/>
      <c r="N254" s="28"/>
      <c r="O254" s="20"/>
      <c r="P254" s="39"/>
      <c r="Q254" s="76"/>
      <c r="R254" s="28"/>
      <c r="S254" s="28"/>
      <c r="T254" s="28"/>
      <c r="U254" s="128"/>
      <c r="V254" s="182">
        <f>L252-L251</f>
        <v>0.01736111111111116</v>
      </c>
      <c r="W254" s="182">
        <f>M247-K255</f>
        <v>0.015972222222222165</v>
      </c>
      <c r="Z254" s="67"/>
      <c r="AA254" s="67" t="s">
        <v>76</v>
      </c>
    </row>
    <row r="255" spans="1:27" s="130" customFormat="1" ht="24.75" customHeight="1">
      <c r="A255" s="133">
        <v>9</v>
      </c>
      <c r="B255" s="28">
        <v>0.3013888888888889</v>
      </c>
      <c r="C255" s="28">
        <v>0.3541666666666667</v>
      </c>
      <c r="D255" s="28">
        <v>0.4277777777777778</v>
      </c>
      <c r="E255" s="28">
        <v>0.4791666666666667</v>
      </c>
      <c r="F255" s="28">
        <v>0.5701388888888889</v>
      </c>
      <c r="G255" s="28">
        <v>0.6229166666666667</v>
      </c>
      <c r="H255" s="28">
        <v>0.7006944444444444</v>
      </c>
      <c r="I255" s="28">
        <v>0.7569444444444445</v>
      </c>
      <c r="J255" s="28">
        <v>0.8368055555555555</v>
      </c>
      <c r="K255" s="28">
        <v>0.8895833333333334</v>
      </c>
      <c r="L255" s="28"/>
      <c r="M255" s="28"/>
      <c r="N255" s="28"/>
      <c r="O255" s="20"/>
      <c r="P255" s="28"/>
      <c r="Q255" s="28"/>
      <c r="R255" s="28"/>
      <c r="S255" s="28"/>
      <c r="T255" s="28"/>
      <c r="U255" s="128"/>
      <c r="V255" s="182"/>
      <c r="W255" s="182">
        <f>M249-M247</f>
        <v>0.015972222222222276</v>
      </c>
      <c r="Z255" s="67"/>
      <c r="AA255" s="67" t="s">
        <v>76</v>
      </c>
    </row>
    <row r="256" spans="1:26" s="130" customFormat="1" ht="24.75" customHeight="1">
      <c r="A256" s="133">
        <v>10</v>
      </c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180"/>
      <c r="P256" s="28"/>
      <c r="Q256" s="28"/>
      <c r="R256" s="28"/>
      <c r="S256" s="28"/>
      <c r="T256" s="28"/>
      <c r="U256" s="128"/>
      <c r="V256" s="183"/>
      <c r="W256" s="182">
        <f>M250-M249</f>
        <v>0.015972222222222165</v>
      </c>
      <c r="Z256" s="67"/>
    </row>
    <row r="257" spans="1:26" s="130" customFormat="1" ht="24.75" customHeight="1">
      <c r="A257" s="133">
        <v>11</v>
      </c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0"/>
      <c r="P257" s="28"/>
      <c r="Q257" s="28"/>
      <c r="R257" s="28"/>
      <c r="S257" s="28"/>
      <c r="T257" s="28"/>
      <c r="U257" s="128"/>
      <c r="V257" s="183"/>
      <c r="W257" s="183"/>
      <c r="Z257" s="184"/>
    </row>
    <row r="258" spans="1:26" s="130" customFormat="1" ht="24.75" customHeight="1">
      <c r="A258" s="133">
        <v>12</v>
      </c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0"/>
      <c r="P258" s="28"/>
      <c r="Q258" s="28"/>
      <c r="R258" s="28"/>
      <c r="S258" s="28"/>
      <c r="T258" s="28"/>
      <c r="U258" s="128"/>
      <c r="V258" s="183"/>
      <c r="W258" s="183"/>
      <c r="Z258" s="67"/>
    </row>
    <row r="259" spans="1:26" s="130" customFormat="1" ht="24.75" customHeight="1">
      <c r="A259" s="133">
        <v>13</v>
      </c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180"/>
      <c r="P259" s="28"/>
      <c r="Q259" s="28"/>
      <c r="R259" s="28"/>
      <c r="S259" s="28"/>
      <c r="T259" s="28"/>
      <c r="U259" s="128"/>
      <c r="V259" s="183"/>
      <c r="W259" s="183"/>
      <c r="X259" s="185"/>
      <c r="Z259" s="67"/>
    </row>
    <row r="260" spans="1:26" s="130" customFormat="1" ht="24.75" customHeight="1">
      <c r="A260" s="133">
        <v>14</v>
      </c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186"/>
      <c r="N260" s="28"/>
      <c r="O260" s="180"/>
      <c r="P260" s="28"/>
      <c r="Q260" s="28"/>
      <c r="R260" s="28"/>
      <c r="S260" s="28"/>
      <c r="T260" s="28"/>
      <c r="U260" s="128"/>
      <c r="V260" s="183"/>
      <c r="W260" s="183"/>
      <c r="Z260" s="67"/>
    </row>
    <row r="261" spans="1:26" s="130" customFormat="1" ht="24.75" customHeight="1">
      <c r="A261" s="133">
        <v>15</v>
      </c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186"/>
      <c r="N261" s="28"/>
      <c r="O261" s="20"/>
      <c r="P261" s="28"/>
      <c r="Q261" s="28"/>
      <c r="R261" s="28"/>
      <c r="S261" s="28"/>
      <c r="T261" s="28"/>
      <c r="U261" s="128"/>
      <c r="V261" s="187"/>
      <c r="W261" s="187"/>
      <c r="Z261" s="67"/>
    </row>
    <row r="262" spans="1:26" s="130" customFormat="1" ht="24.75" customHeight="1">
      <c r="A262" s="133">
        <v>16</v>
      </c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0"/>
      <c r="P262" s="28"/>
      <c r="Q262" s="28"/>
      <c r="R262" s="28"/>
      <c r="S262" s="28"/>
      <c r="T262" s="28"/>
      <c r="U262" s="128"/>
      <c r="V262" s="187"/>
      <c r="W262" s="187"/>
      <c r="Z262" s="67"/>
    </row>
    <row r="263" spans="1:26" s="130" customFormat="1" ht="24.75" customHeight="1">
      <c r="A263" s="133">
        <v>17</v>
      </c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4"/>
      <c r="N263" s="28"/>
      <c r="O263" s="180"/>
      <c r="P263" s="28"/>
      <c r="Q263" s="28"/>
      <c r="R263" s="28"/>
      <c r="S263" s="28"/>
      <c r="T263" s="28"/>
      <c r="U263" s="128"/>
      <c r="V263" s="187"/>
      <c r="W263" s="187"/>
      <c r="Z263" s="67"/>
    </row>
    <row r="264" spans="1:26" s="130" customFormat="1" ht="24.75" customHeight="1">
      <c r="A264" s="133">
        <v>18</v>
      </c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60"/>
      <c r="O264" s="20"/>
      <c r="P264" s="28"/>
      <c r="Q264" s="28"/>
      <c r="R264" s="28"/>
      <c r="S264" s="28"/>
      <c r="T264" s="28"/>
      <c r="U264" s="128"/>
      <c r="V264" s="187"/>
      <c r="W264" s="187"/>
      <c r="Z264" s="67"/>
    </row>
    <row r="265" spans="1:26" s="130" customFormat="1" ht="24.75" customHeight="1">
      <c r="A265" s="133">
        <v>19</v>
      </c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60"/>
      <c r="O265" s="180"/>
      <c r="P265" s="28"/>
      <c r="Q265" s="28"/>
      <c r="R265" s="28"/>
      <c r="S265" s="28"/>
      <c r="T265" s="28"/>
      <c r="U265" s="128"/>
      <c r="V265" s="187"/>
      <c r="W265" s="187"/>
      <c r="Z265" s="67"/>
    </row>
    <row r="266" spans="1:26" s="130" customFormat="1" ht="24.75" customHeight="1">
      <c r="A266" s="133">
        <v>20</v>
      </c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60"/>
      <c r="O266" s="180"/>
      <c r="P266" s="28"/>
      <c r="Q266" s="28"/>
      <c r="R266" s="28"/>
      <c r="S266" s="28"/>
      <c r="T266" s="28"/>
      <c r="U266" s="128"/>
      <c r="V266" s="187"/>
      <c r="W266" s="187"/>
      <c r="Z266" s="67"/>
    </row>
    <row r="267" spans="1:26" s="130" customFormat="1" ht="24.75" customHeight="1">
      <c r="A267" s="133">
        <v>21</v>
      </c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188"/>
      <c r="O267" s="20"/>
      <c r="P267" s="28"/>
      <c r="Q267" s="28"/>
      <c r="R267" s="28"/>
      <c r="S267" s="28"/>
      <c r="T267" s="28"/>
      <c r="U267" s="128"/>
      <c r="V267" s="187"/>
      <c r="W267" s="187"/>
      <c r="Z267" s="67"/>
    </row>
    <row r="268" spans="1:26" s="130" customFormat="1" ht="24.75" customHeight="1">
      <c r="A268" s="133">
        <v>22</v>
      </c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188"/>
      <c r="O268" s="20"/>
      <c r="P268" s="28"/>
      <c r="Q268" s="28"/>
      <c r="R268" s="28"/>
      <c r="S268" s="28"/>
      <c r="T268" s="28"/>
      <c r="U268" s="128"/>
      <c r="V268" s="187"/>
      <c r="W268" s="187"/>
      <c r="Z268" s="67"/>
    </row>
    <row r="269" spans="1:26" s="130" customFormat="1" ht="24.75" customHeight="1">
      <c r="A269" s="133">
        <v>23</v>
      </c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188"/>
      <c r="O269" s="180"/>
      <c r="P269" s="28"/>
      <c r="Q269" s="28"/>
      <c r="R269" s="28"/>
      <c r="S269" s="28"/>
      <c r="T269" s="28"/>
      <c r="U269" s="128"/>
      <c r="V269" s="187"/>
      <c r="W269" s="187"/>
      <c r="Z269" s="67"/>
    </row>
    <row r="270" spans="1:26" s="130" customFormat="1" ht="24.75" customHeight="1">
      <c r="A270" s="133">
        <v>24</v>
      </c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7"/>
      <c r="V270" s="131"/>
      <c r="W270" s="131"/>
      <c r="Z270" s="67"/>
    </row>
    <row r="271" spans="1:26" s="130" customFormat="1" ht="24.75" customHeight="1">
      <c r="A271" s="133">
        <v>25</v>
      </c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7"/>
      <c r="Z271" s="67"/>
    </row>
    <row r="272" spans="1:26" s="130" customFormat="1" ht="24.75" customHeight="1">
      <c r="A272" s="133">
        <v>26</v>
      </c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7"/>
      <c r="Z272" s="67"/>
    </row>
    <row r="273" spans="1:26" s="130" customFormat="1" ht="24.75" customHeight="1">
      <c r="A273" s="133">
        <v>27</v>
      </c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7"/>
      <c r="Z273" s="67"/>
    </row>
    <row r="274" spans="1:26" s="130" customFormat="1" ht="24.75" customHeight="1">
      <c r="A274" s="133">
        <v>28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7"/>
      <c r="Z274" s="67"/>
    </row>
    <row r="275" spans="1:26" s="130" customFormat="1" ht="24.75" customHeight="1">
      <c r="A275" s="133">
        <v>29</v>
      </c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7"/>
      <c r="Z275" s="67"/>
    </row>
    <row r="276" spans="1:26" s="130" customFormat="1" ht="24.75" customHeight="1">
      <c r="A276" s="189">
        <v>30</v>
      </c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30"/>
      <c r="Z276" s="67"/>
    </row>
    <row r="277" spans="1:26" s="130" customFormat="1" ht="24.75" customHeight="1">
      <c r="A277" s="189">
        <v>31</v>
      </c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30"/>
      <c r="Z277" s="67"/>
    </row>
    <row r="278" spans="1:26" s="130" customFormat="1" ht="24.75" customHeight="1">
      <c r="A278" s="189">
        <v>32</v>
      </c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30"/>
      <c r="Z278" s="67"/>
    </row>
    <row r="279" spans="1:26" s="130" customFormat="1" ht="24.75" customHeight="1" thickBot="1">
      <c r="A279" s="31">
        <v>33</v>
      </c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3"/>
      <c r="Z279" s="67"/>
    </row>
    <row r="280" spans="1:26" s="130" customFormat="1" ht="19.5" customHeight="1" thickBot="1">
      <c r="A280" s="545" t="s">
        <v>83</v>
      </c>
      <c r="B280" s="546"/>
      <c r="C280" s="560" t="s">
        <v>84</v>
      </c>
      <c r="D280" s="560"/>
      <c r="E280" s="560"/>
      <c r="F280" s="561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Z280" s="67"/>
    </row>
    <row r="281" spans="1:26" s="130" customFormat="1" ht="31.5" customHeight="1" thickBot="1">
      <c r="A281" s="461" t="s">
        <v>63</v>
      </c>
      <c r="B281" s="462"/>
      <c r="C281" s="462"/>
      <c r="D281" s="462"/>
      <c r="E281" s="463"/>
      <c r="H281" s="464" t="s">
        <v>64</v>
      </c>
      <c r="I281" s="465"/>
      <c r="J281" s="465"/>
      <c r="K281" s="17" t="s">
        <v>65</v>
      </c>
      <c r="L281" s="391" t="s">
        <v>66</v>
      </c>
      <c r="M281" s="391"/>
      <c r="N281" s="392"/>
      <c r="O281" s="131"/>
      <c r="P281" s="54"/>
      <c r="Q281" s="54"/>
      <c r="R281" s="54"/>
      <c r="T281" s="466" t="s">
        <v>85</v>
      </c>
      <c r="U281" s="467"/>
      <c r="V281" s="18">
        <f>V283/V288</f>
        <v>0.01375</v>
      </c>
      <c r="W281" s="18">
        <f>W283/W288</f>
        <v>0.014172335600907028</v>
      </c>
      <c r="X281" s="18">
        <f>AVERAGE(V281,W281)</f>
        <v>0.013961167800453514</v>
      </c>
      <c r="Y281" s="37" t="s">
        <v>29</v>
      </c>
      <c r="Z281" s="38">
        <f>ROUND(X281*1440,0)/1440</f>
        <v>0.013888888888888888</v>
      </c>
    </row>
    <row r="282" spans="15:26" s="130" customFormat="1" ht="9" customHeight="1" thickBot="1">
      <c r="O282" s="131"/>
      <c r="P282" s="131"/>
      <c r="Q282" s="131"/>
      <c r="V282" s="18">
        <v>0.23611111111111113</v>
      </c>
      <c r="W282" s="18">
        <v>0.24305555555555555</v>
      </c>
      <c r="Z282" s="67"/>
    </row>
    <row r="283" spans="1:26" s="130" customFormat="1" ht="19.5" customHeight="1" thickBot="1">
      <c r="A283" s="468" t="s">
        <v>67</v>
      </c>
      <c r="B283" s="469"/>
      <c r="C283" s="469" t="s">
        <v>68</v>
      </c>
      <c r="D283" s="469"/>
      <c r="E283" s="547"/>
      <c r="F283" s="525"/>
      <c r="G283" s="526"/>
      <c r="H283" s="526"/>
      <c r="I283" s="526"/>
      <c r="J283" s="526"/>
      <c r="N283" s="385" t="s">
        <v>31</v>
      </c>
      <c r="O283" s="386"/>
      <c r="P283" s="529">
        <f>Z281</f>
        <v>0.013888888888888888</v>
      </c>
      <c r="Q283" s="530"/>
      <c r="S283" s="19" t="s">
        <v>70</v>
      </c>
      <c r="T283" s="536">
        <v>0.051388888888888894</v>
      </c>
      <c r="U283" s="537"/>
      <c r="V283" s="18">
        <f>V284-V282</f>
        <v>0.6875</v>
      </c>
      <c r="W283" s="18">
        <f>W284-W282</f>
        <v>0.6944444444444444</v>
      </c>
      <c r="Z283" s="67"/>
    </row>
    <row r="284" spans="22:26" s="130" customFormat="1" ht="9" customHeight="1" thickBot="1">
      <c r="V284" s="18">
        <v>0.9236111111111112</v>
      </c>
      <c r="W284" s="18">
        <v>0.9375</v>
      </c>
      <c r="Z284" s="67"/>
    </row>
    <row r="285" spans="1:26" s="130" customFormat="1" ht="19.5" customHeight="1">
      <c r="A285" s="459" t="s">
        <v>71</v>
      </c>
      <c r="B285" s="453">
        <v>1</v>
      </c>
      <c r="C285" s="453"/>
      <c r="D285" s="453">
        <v>2</v>
      </c>
      <c r="E285" s="453"/>
      <c r="F285" s="453">
        <v>3</v>
      </c>
      <c r="G285" s="453"/>
      <c r="H285" s="453">
        <v>4</v>
      </c>
      <c r="I285" s="453"/>
      <c r="J285" s="453">
        <v>5</v>
      </c>
      <c r="K285" s="453"/>
      <c r="L285" s="453">
        <v>6</v>
      </c>
      <c r="M285" s="453"/>
      <c r="N285" s="453">
        <v>7</v>
      </c>
      <c r="O285" s="453"/>
      <c r="P285" s="453">
        <v>8</v>
      </c>
      <c r="Q285" s="453"/>
      <c r="R285" s="453">
        <v>9</v>
      </c>
      <c r="S285" s="453"/>
      <c r="T285" s="453">
        <v>10</v>
      </c>
      <c r="U285" s="454"/>
      <c r="Z285" s="67"/>
    </row>
    <row r="286" spans="1:26" s="130" customFormat="1" ht="19.5" customHeight="1">
      <c r="A286" s="460"/>
      <c r="B286" s="20" t="s">
        <v>64</v>
      </c>
      <c r="C286" s="20" t="s">
        <v>66</v>
      </c>
      <c r="D286" s="20" t="s">
        <v>64</v>
      </c>
      <c r="E286" s="20" t="s">
        <v>66</v>
      </c>
      <c r="F286" s="20" t="s">
        <v>64</v>
      </c>
      <c r="G286" s="20" t="s">
        <v>66</v>
      </c>
      <c r="H286" s="20" t="s">
        <v>64</v>
      </c>
      <c r="I286" s="20" t="s">
        <v>66</v>
      </c>
      <c r="J286" s="20" t="s">
        <v>64</v>
      </c>
      <c r="K286" s="20" t="s">
        <v>66</v>
      </c>
      <c r="L286" s="20" t="s">
        <v>64</v>
      </c>
      <c r="M286" s="20" t="s">
        <v>66</v>
      </c>
      <c r="N286" s="20"/>
      <c r="O286" s="20"/>
      <c r="P286" s="20"/>
      <c r="Q286" s="20"/>
      <c r="R286" s="20"/>
      <c r="S286" s="20"/>
      <c r="T286" s="20"/>
      <c r="U286" s="21"/>
      <c r="Z286" s="67"/>
    </row>
    <row r="287" spans="1:27" s="130" customFormat="1" ht="24.75" customHeight="1">
      <c r="A287" s="133">
        <v>1</v>
      </c>
      <c r="B287" s="190"/>
      <c r="C287" s="191">
        <v>0.24305555555555555</v>
      </c>
      <c r="D287" s="191">
        <v>0.3138888888888889</v>
      </c>
      <c r="E287" s="191">
        <v>0.3673611111111111</v>
      </c>
      <c r="F287" s="191">
        <v>0.44305555555555554</v>
      </c>
      <c r="G287" s="191">
        <v>0.49513888888888885</v>
      </c>
      <c r="H287" s="191">
        <v>0.5840277777777778</v>
      </c>
      <c r="I287" s="191">
        <v>0.6375000000000001</v>
      </c>
      <c r="J287" s="191">
        <v>0.717361111111111</v>
      </c>
      <c r="K287" s="191">
        <v>0.7708333333333334</v>
      </c>
      <c r="L287" s="191">
        <v>0.842361111111111</v>
      </c>
      <c r="M287" s="191">
        <v>0.8958333333333334</v>
      </c>
      <c r="N287" s="28"/>
      <c r="O287" s="28"/>
      <c r="P287" s="28"/>
      <c r="Q287" s="28"/>
      <c r="R287" s="22"/>
      <c r="S287" s="23"/>
      <c r="T287" s="24"/>
      <c r="U287" s="27"/>
      <c r="V287" s="25">
        <f>COUNTA(B287:U319)</f>
        <v>99</v>
      </c>
      <c r="W287" s="36">
        <f>V287/9/2</f>
        <v>5.5</v>
      </c>
      <c r="Z287" s="67"/>
      <c r="AA287" s="67" t="s">
        <v>86</v>
      </c>
    </row>
    <row r="288" spans="1:27" s="130" customFormat="1" ht="24.75" customHeight="1">
      <c r="A288" s="133">
        <v>2</v>
      </c>
      <c r="B288" s="180" t="s">
        <v>77</v>
      </c>
      <c r="C288" s="191">
        <v>0.2569444444444445</v>
      </c>
      <c r="D288" s="191">
        <v>0.3263888888888889</v>
      </c>
      <c r="E288" s="191">
        <v>0.37916666666666665</v>
      </c>
      <c r="F288" s="191">
        <v>0.4583333333333333</v>
      </c>
      <c r="G288" s="191">
        <v>0.5111111111111112</v>
      </c>
      <c r="H288" s="191">
        <v>0.5979166666666667</v>
      </c>
      <c r="I288" s="191">
        <v>0.6513888888888889</v>
      </c>
      <c r="J288" s="191">
        <v>0.7312500000000001</v>
      </c>
      <c r="K288" s="191">
        <v>0.7847222222222222</v>
      </c>
      <c r="L288" s="191">
        <v>0.8569444444444444</v>
      </c>
      <c r="M288" s="191">
        <v>0.9097222222222222</v>
      </c>
      <c r="N288" s="28"/>
      <c r="O288" s="192"/>
      <c r="P288" s="192"/>
      <c r="Q288" s="180"/>
      <c r="R288" s="22"/>
      <c r="S288" s="23"/>
      <c r="T288" s="24"/>
      <c r="U288" s="27"/>
      <c r="V288" s="26">
        <f>COUNTA(B287:B319,D287:D319,F287:F319,H287:H319,J287:J319,L287:L319,N287:N319,P287:P319,R287:R319,T287:T319)</f>
        <v>50</v>
      </c>
      <c r="W288" s="26">
        <f>COUNTA(C287:C319,E287:E319,G287:G319,I287:I319,K287:K319,M287:M319,O287:O319,Q287:Q319,S287:S319,U287:U319)</f>
        <v>49</v>
      </c>
      <c r="Y288" s="130">
        <f>(V288+W288)/2</f>
        <v>49.5</v>
      </c>
      <c r="Z288" s="67"/>
      <c r="AA288" s="67" t="s">
        <v>86</v>
      </c>
    </row>
    <row r="289" spans="1:27" s="130" customFormat="1" ht="24.75" customHeight="1">
      <c r="A289" s="133">
        <v>3</v>
      </c>
      <c r="B289" s="180" t="s">
        <v>78</v>
      </c>
      <c r="C289" s="191">
        <v>0.2708333333333333</v>
      </c>
      <c r="D289" s="191">
        <v>0.34027777777777773</v>
      </c>
      <c r="E289" s="191">
        <v>0.39375</v>
      </c>
      <c r="F289" s="191">
        <v>0.47430555555555554</v>
      </c>
      <c r="G289" s="191">
        <v>0.5270833333333333</v>
      </c>
      <c r="H289" s="191">
        <v>0.6118055555555556</v>
      </c>
      <c r="I289" s="191">
        <v>0.6652777777777777</v>
      </c>
      <c r="J289" s="191">
        <v>0.7451388888888889</v>
      </c>
      <c r="K289" s="191">
        <v>0.7986111111111112</v>
      </c>
      <c r="L289" s="191">
        <v>0.8729166666666667</v>
      </c>
      <c r="M289" s="191">
        <v>0.9236111111111112</v>
      </c>
      <c r="N289" s="28"/>
      <c r="O289" s="180"/>
      <c r="P289" s="180"/>
      <c r="Q289" s="180"/>
      <c r="R289" s="22"/>
      <c r="S289" s="23"/>
      <c r="T289" s="24"/>
      <c r="U289" s="27"/>
      <c r="V289" s="130" t="s">
        <v>37</v>
      </c>
      <c r="W289" s="130" t="s">
        <v>38</v>
      </c>
      <c r="Y289" s="130" t="s">
        <v>39</v>
      </c>
      <c r="Z289" s="67"/>
      <c r="AA289" s="67" t="s">
        <v>86</v>
      </c>
    </row>
    <row r="290" spans="1:27" s="130" customFormat="1" ht="24.75" customHeight="1">
      <c r="A290" s="133">
        <v>4</v>
      </c>
      <c r="B290" s="191">
        <v>0.23611111111111113</v>
      </c>
      <c r="C290" s="191">
        <v>0.2847222222222222</v>
      </c>
      <c r="D290" s="191">
        <v>0.3548611111111111</v>
      </c>
      <c r="E290" s="191">
        <v>0.4076388888888889</v>
      </c>
      <c r="F290" s="191">
        <v>0.4902777777777778</v>
      </c>
      <c r="G290" s="191">
        <v>0.5430555555555555</v>
      </c>
      <c r="H290" s="191">
        <v>0.6256944444444444</v>
      </c>
      <c r="I290" s="191">
        <v>0.6791666666666667</v>
      </c>
      <c r="J290" s="191">
        <v>0.7590277777777777</v>
      </c>
      <c r="K290" s="191">
        <v>0.8125</v>
      </c>
      <c r="L290" s="191">
        <v>0.8888888888888888</v>
      </c>
      <c r="M290" s="191">
        <v>0.9375</v>
      </c>
      <c r="N290" s="28"/>
      <c r="O290" s="28"/>
      <c r="P290" s="28"/>
      <c r="Q290" s="28"/>
      <c r="R290" s="22"/>
      <c r="S290" s="23"/>
      <c r="T290" s="24"/>
      <c r="U290" s="27"/>
      <c r="V290" s="181" t="s">
        <v>1</v>
      </c>
      <c r="W290" s="181" t="s">
        <v>2</v>
      </c>
      <c r="Z290" s="67"/>
      <c r="AA290" s="67" t="s">
        <v>86</v>
      </c>
    </row>
    <row r="291" spans="1:27" s="130" customFormat="1" ht="24.75" customHeight="1">
      <c r="A291" s="133">
        <v>5</v>
      </c>
      <c r="B291" s="191">
        <v>0.25</v>
      </c>
      <c r="C291" s="191">
        <v>0.2986111111111111</v>
      </c>
      <c r="D291" s="191">
        <v>0.36944444444444446</v>
      </c>
      <c r="E291" s="191">
        <v>0.4215277777777778</v>
      </c>
      <c r="F291" s="191">
        <v>0.50625</v>
      </c>
      <c r="G291" s="191">
        <v>0.5590277777777778</v>
      </c>
      <c r="H291" s="191">
        <v>0.6395833333333333</v>
      </c>
      <c r="I291" s="191">
        <v>0.69375</v>
      </c>
      <c r="J291" s="191">
        <v>0.7729166666666667</v>
      </c>
      <c r="K291" s="191">
        <v>0.8263888888888888</v>
      </c>
      <c r="L291" s="191">
        <v>0.90625</v>
      </c>
      <c r="M291" s="191"/>
      <c r="N291" s="28"/>
      <c r="O291" s="28"/>
      <c r="P291" s="28"/>
      <c r="Q291" s="28"/>
      <c r="R291" s="22"/>
      <c r="S291" s="23"/>
      <c r="T291" s="24"/>
      <c r="U291" s="27"/>
      <c r="V291" s="181" t="s">
        <v>8</v>
      </c>
      <c r="W291" s="181" t="s">
        <v>82</v>
      </c>
      <c r="Z291" s="67"/>
      <c r="AA291" s="67"/>
    </row>
    <row r="292" spans="1:26" s="130" customFormat="1" ht="24.75" customHeight="1">
      <c r="A292" s="133">
        <v>6</v>
      </c>
      <c r="B292" s="191">
        <v>0.2638888888888889</v>
      </c>
      <c r="C292" s="191">
        <v>0.3125</v>
      </c>
      <c r="D292" s="191">
        <v>0.3840277777777778</v>
      </c>
      <c r="E292" s="191">
        <v>0.4354166666666666</v>
      </c>
      <c r="F292" s="191">
        <v>0.5222222222222223</v>
      </c>
      <c r="G292" s="191">
        <v>0.5750000000000001</v>
      </c>
      <c r="H292" s="191">
        <v>0.6534722222222222</v>
      </c>
      <c r="I292" s="191">
        <v>0.7090277777777777</v>
      </c>
      <c r="J292" s="191">
        <v>0.7868055555555555</v>
      </c>
      <c r="K292" s="191">
        <v>0.8402777777777778</v>
      </c>
      <c r="L292" s="191">
        <v>0.9236111111111112</v>
      </c>
      <c r="M292" s="191"/>
      <c r="N292" s="28"/>
      <c r="O292" s="28"/>
      <c r="P292" s="28"/>
      <c r="Q292" s="28"/>
      <c r="R292" s="22"/>
      <c r="S292" s="23"/>
      <c r="T292" s="24"/>
      <c r="U292" s="27"/>
      <c r="V292" s="182">
        <f>L290-L289</f>
        <v>0.015972222222222165</v>
      </c>
      <c r="W292" s="182">
        <f>K295-K294</f>
        <v>0.013888888888889062</v>
      </c>
      <c r="Z292" s="67"/>
    </row>
    <row r="293" spans="1:27" s="130" customFormat="1" ht="24.75" customHeight="1">
      <c r="A293" s="133">
        <v>7</v>
      </c>
      <c r="B293" s="191">
        <v>0.27638888888888885</v>
      </c>
      <c r="C293" s="191">
        <v>0.3263888888888889</v>
      </c>
      <c r="D293" s="191">
        <v>0.3986111111111111</v>
      </c>
      <c r="E293" s="191">
        <v>0.45</v>
      </c>
      <c r="F293" s="191">
        <v>0.5381944444444444</v>
      </c>
      <c r="G293" s="191">
        <v>0.5909722222222222</v>
      </c>
      <c r="H293" s="191">
        <v>0.6694444444444444</v>
      </c>
      <c r="I293" s="191">
        <v>0.725</v>
      </c>
      <c r="J293" s="191">
        <v>0.8006944444444444</v>
      </c>
      <c r="K293" s="191">
        <v>0.8541666666666666</v>
      </c>
      <c r="L293" s="191"/>
      <c r="M293" s="190"/>
      <c r="N293" s="28"/>
      <c r="O293" s="28"/>
      <c r="P293" s="28"/>
      <c r="Q293" s="28"/>
      <c r="R293" s="22"/>
      <c r="S293" s="23"/>
      <c r="T293" s="24"/>
      <c r="U293" s="27"/>
      <c r="V293" s="182">
        <f>L291-L290</f>
        <v>0.01736111111111116</v>
      </c>
      <c r="W293" s="182">
        <f>M287-K295</f>
        <v>0.01388888888888884</v>
      </c>
      <c r="Z293" s="67"/>
      <c r="AA293" s="67" t="s">
        <v>86</v>
      </c>
    </row>
    <row r="294" spans="1:27" s="130" customFormat="1" ht="24.75" customHeight="1">
      <c r="A294" s="133">
        <v>8</v>
      </c>
      <c r="B294" s="191">
        <v>0.2888888888888889</v>
      </c>
      <c r="C294" s="191">
        <v>0.34027777777777773</v>
      </c>
      <c r="D294" s="191">
        <v>0.4131944444444444</v>
      </c>
      <c r="E294" s="191">
        <v>0.46458333333333335</v>
      </c>
      <c r="F294" s="191">
        <v>0.5541666666666667</v>
      </c>
      <c r="G294" s="191">
        <v>0.6069444444444444</v>
      </c>
      <c r="H294" s="191">
        <v>0.6854166666666667</v>
      </c>
      <c r="I294" s="191">
        <v>0.7409722222222223</v>
      </c>
      <c r="J294" s="191">
        <v>0.8145833333333333</v>
      </c>
      <c r="K294" s="191">
        <v>0.8680555555555555</v>
      </c>
      <c r="L294" s="191"/>
      <c r="M294" s="190"/>
      <c r="N294" s="28"/>
      <c r="O294" s="28"/>
      <c r="P294" s="28"/>
      <c r="Q294" s="28"/>
      <c r="R294" s="22"/>
      <c r="S294" s="23"/>
      <c r="T294" s="24"/>
      <c r="U294" s="27"/>
      <c r="V294" s="182">
        <f>L292-L291</f>
        <v>0.01736111111111116</v>
      </c>
      <c r="W294" s="182">
        <f>M288-M287</f>
        <v>0.01388888888888884</v>
      </c>
      <c r="Z294" s="67"/>
      <c r="AA294" s="67" t="s">
        <v>86</v>
      </c>
    </row>
    <row r="295" spans="1:27" s="130" customFormat="1" ht="24.75" customHeight="1">
      <c r="A295" s="133">
        <v>9</v>
      </c>
      <c r="B295" s="28">
        <v>0.3013888888888889</v>
      </c>
      <c r="C295" s="28">
        <v>0.3541666666666667</v>
      </c>
      <c r="D295" s="28">
        <v>0.4277777777777778</v>
      </c>
      <c r="E295" s="28">
        <v>0.4791666666666667</v>
      </c>
      <c r="F295" s="28">
        <v>0.5701388888888889</v>
      </c>
      <c r="G295" s="28">
        <v>0.6229166666666667</v>
      </c>
      <c r="H295" s="28">
        <v>0.7013888888888888</v>
      </c>
      <c r="I295" s="28">
        <v>0.7569444444444445</v>
      </c>
      <c r="J295" s="28">
        <v>0.8284722222222222</v>
      </c>
      <c r="K295" s="28">
        <v>0.8819444444444445</v>
      </c>
      <c r="L295" s="28"/>
      <c r="M295" s="28"/>
      <c r="N295" s="28"/>
      <c r="O295" s="28"/>
      <c r="P295" s="28"/>
      <c r="Q295" s="28"/>
      <c r="R295" s="22"/>
      <c r="S295" s="23"/>
      <c r="T295" s="24"/>
      <c r="U295" s="27"/>
      <c r="V295" s="182"/>
      <c r="W295" s="182">
        <f>M289-M288</f>
        <v>0.01388888888888895</v>
      </c>
      <c r="Z295" s="67"/>
      <c r="AA295" s="67" t="s">
        <v>86</v>
      </c>
    </row>
    <row r="296" spans="1:26" s="130" customFormat="1" ht="24.75" customHeight="1">
      <c r="A296" s="133">
        <v>10</v>
      </c>
      <c r="B296" s="193"/>
      <c r="C296" s="194"/>
      <c r="D296" s="194"/>
      <c r="E296" s="194"/>
      <c r="F296" s="194"/>
      <c r="G296" s="194"/>
      <c r="H296" s="194"/>
      <c r="I296" s="194"/>
      <c r="J296" s="194"/>
      <c r="K296" s="194"/>
      <c r="L296" s="195"/>
      <c r="M296" s="195"/>
      <c r="N296" s="28"/>
      <c r="O296" s="28"/>
      <c r="P296" s="28"/>
      <c r="Q296" s="28"/>
      <c r="R296" s="22"/>
      <c r="S296" s="23"/>
      <c r="T296" s="24"/>
      <c r="U296" s="27"/>
      <c r="V296" s="181"/>
      <c r="W296" s="182">
        <f>M290-M289</f>
        <v>0.01388888888888884</v>
      </c>
      <c r="Z296" s="67"/>
    </row>
    <row r="297" spans="1:26" s="130" customFormat="1" ht="24.75" customHeight="1">
      <c r="A297" s="133">
        <v>11</v>
      </c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2"/>
      <c r="S297" s="23"/>
      <c r="T297" s="24"/>
      <c r="U297" s="27"/>
      <c r="V297" s="181"/>
      <c r="W297" s="181"/>
      <c r="Z297" s="184"/>
    </row>
    <row r="298" spans="1:26" s="130" customFormat="1" ht="24.75" customHeight="1">
      <c r="A298" s="133">
        <v>12</v>
      </c>
      <c r="B298" s="196"/>
      <c r="C298" s="196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28"/>
      <c r="O298" s="28"/>
      <c r="P298" s="28"/>
      <c r="Q298" s="28"/>
      <c r="R298" s="22"/>
      <c r="S298" s="23"/>
      <c r="T298" s="24"/>
      <c r="U298" s="27"/>
      <c r="Z298" s="67"/>
    </row>
    <row r="299" spans="1:26" s="130" customFormat="1" ht="24.75" customHeight="1">
      <c r="A299" s="133">
        <v>13</v>
      </c>
      <c r="B299" s="180"/>
      <c r="C299" s="196"/>
      <c r="D299" s="24"/>
      <c r="E299" s="196"/>
      <c r="F299" s="24"/>
      <c r="G299" s="196"/>
      <c r="H299" s="24"/>
      <c r="I299" s="196"/>
      <c r="J299" s="24"/>
      <c r="K299" s="196"/>
      <c r="L299" s="24"/>
      <c r="M299" s="196"/>
      <c r="N299" s="28"/>
      <c r="O299" s="28"/>
      <c r="P299" s="28"/>
      <c r="Q299" s="28"/>
      <c r="R299" s="22"/>
      <c r="S299" s="23"/>
      <c r="T299" s="24"/>
      <c r="U299" s="27"/>
      <c r="Z299" s="67"/>
    </row>
    <row r="300" spans="1:26" s="130" customFormat="1" ht="24.75" customHeight="1">
      <c r="A300" s="133">
        <v>14</v>
      </c>
      <c r="B300" s="180"/>
      <c r="C300" s="196"/>
      <c r="D300" s="196"/>
      <c r="E300" s="196"/>
      <c r="F300" s="196"/>
      <c r="G300" s="196"/>
      <c r="H300" s="196"/>
      <c r="I300" s="196"/>
      <c r="J300" s="196"/>
      <c r="K300" s="196"/>
      <c r="L300" s="196"/>
      <c r="M300" s="196"/>
      <c r="N300" s="28"/>
      <c r="O300" s="28"/>
      <c r="P300" s="28"/>
      <c r="Q300" s="28"/>
      <c r="R300" s="22"/>
      <c r="S300" s="23"/>
      <c r="T300" s="24"/>
      <c r="U300" s="27"/>
      <c r="Z300" s="67"/>
    </row>
    <row r="301" spans="1:26" s="130" customFormat="1" ht="24.75" customHeight="1">
      <c r="A301" s="133">
        <v>15</v>
      </c>
      <c r="B301" s="24"/>
      <c r="C301" s="196"/>
      <c r="D301" s="24"/>
      <c r="E301" s="196"/>
      <c r="F301" s="24"/>
      <c r="G301" s="196"/>
      <c r="H301" s="24"/>
      <c r="I301" s="196"/>
      <c r="J301" s="24"/>
      <c r="K301" s="196"/>
      <c r="L301" s="24"/>
      <c r="M301" s="196"/>
      <c r="N301" s="28"/>
      <c r="O301" s="28"/>
      <c r="P301" s="28"/>
      <c r="Q301" s="28"/>
      <c r="R301" s="22"/>
      <c r="S301" s="23"/>
      <c r="T301" s="24"/>
      <c r="U301" s="27"/>
      <c r="Z301" s="67"/>
    </row>
    <row r="302" spans="1:26" s="130" customFormat="1" ht="24.75" customHeight="1">
      <c r="A302" s="133">
        <v>16</v>
      </c>
      <c r="B302" s="24"/>
      <c r="C302" s="196"/>
      <c r="D302" s="24"/>
      <c r="E302" s="196"/>
      <c r="F302" s="24"/>
      <c r="G302" s="196"/>
      <c r="H302" s="24"/>
      <c r="I302" s="196"/>
      <c r="J302" s="24"/>
      <c r="K302" s="196"/>
      <c r="L302" s="24"/>
      <c r="M302" s="196"/>
      <c r="N302" s="28"/>
      <c r="O302" s="28"/>
      <c r="P302" s="28"/>
      <c r="Q302" s="28"/>
      <c r="R302" s="22"/>
      <c r="S302" s="23"/>
      <c r="T302" s="24"/>
      <c r="U302" s="27"/>
      <c r="Z302" s="67"/>
    </row>
    <row r="303" spans="1:26" s="130" customFormat="1" ht="24.75" customHeight="1">
      <c r="A303" s="133">
        <v>17</v>
      </c>
      <c r="B303" s="24"/>
      <c r="C303" s="196"/>
      <c r="D303" s="24"/>
      <c r="E303" s="196"/>
      <c r="F303" s="24"/>
      <c r="G303" s="196"/>
      <c r="H303" s="24"/>
      <c r="I303" s="196"/>
      <c r="J303" s="24"/>
      <c r="K303" s="196"/>
      <c r="L303" s="24"/>
      <c r="M303" s="196"/>
      <c r="N303" s="28"/>
      <c r="O303" s="28"/>
      <c r="P303" s="28"/>
      <c r="Q303" s="28"/>
      <c r="R303" s="22"/>
      <c r="S303" s="23"/>
      <c r="T303" s="24"/>
      <c r="U303" s="27"/>
      <c r="Z303" s="67"/>
    </row>
    <row r="304" spans="1:26" s="130" customFormat="1" ht="24.75" customHeight="1">
      <c r="A304" s="133">
        <v>18</v>
      </c>
      <c r="B304" s="24"/>
      <c r="C304" s="196"/>
      <c r="D304" s="24"/>
      <c r="E304" s="196"/>
      <c r="F304" s="24"/>
      <c r="G304" s="196"/>
      <c r="H304" s="24"/>
      <c r="I304" s="196"/>
      <c r="J304" s="24"/>
      <c r="K304" s="196"/>
      <c r="L304" s="24"/>
      <c r="M304" s="196"/>
      <c r="N304" s="28"/>
      <c r="O304" s="28"/>
      <c r="P304" s="28"/>
      <c r="Q304" s="28"/>
      <c r="R304" s="22"/>
      <c r="S304" s="23"/>
      <c r="T304" s="24"/>
      <c r="U304" s="27"/>
      <c r="Z304" s="67"/>
    </row>
    <row r="305" spans="1:26" s="130" customFormat="1" ht="24.75" customHeight="1">
      <c r="A305" s="133">
        <v>19</v>
      </c>
      <c r="B305" s="196"/>
      <c r="C305" s="196"/>
      <c r="D305" s="24"/>
      <c r="E305" s="196"/>
      <c r="F305" s="24"/>
      <c r="G305" s="196"/>
      <c r="H305" s="24"/>
      <c r="I305" s="196"/>
      <c r="J305" s="24"/>
      <c r="K305" s="196"/>
      <c r="L305" s="24"/>
      <c r="M305" s="196"/>
      <c r="N305" s="28"/>
      <c r="O305" s="28"/>
      <c r="P305" s="28"/>
      <c r="Q305" s="28"/>
      <c r="R305" s="20"/>
      <c r="S305" s="23"/>
      <c r="T305" s="24"/>
      <c r="U305" s="27"/>
      <c r="Z305" s="67"/>
    </row>
    <row r="306" spans="1:26" s="130" customFormat="1" ht="24.75" customHeight="1">
      <c r="A306" s="133">
        <v>20</v>
      </c>
      <c r="B306" s="24"/>
      <c r="C306" s="196"/>
      <c r="D306" s="24"/>
      <c r="E306" s="196"/>
      <c r="F306" s="24"/>
      <c r="G306" s="196"/>
      <c r="H306" s="24"/>
      <c r="I306" s="196"/>
      <c r="J306" s="24"/>
      <c r="K306" s="196"/>
      <c r="L306" s="24"/>
      <c r="M306" s="196"/>
      <c r="N306" s="28"/>
      <c r="O306" s="28"/>
      <c r="P306" s="28"/>
      <c r="Q306" s="28"/>
      <c r="R306" s="20"/>
      <c r="S306" s="24"/>
      <c r="T306" s="24"/>
      <c r="U306" s="27"/>
      <c r="Z306" s="67"/>
    </row>
    <row r="307" spans="1:26" s="130" customFormat="1" ht="24.75" customHeight="1">
      <c r="A307" s="133">
        <v>21</v>
      </c>
      <c r="B307" s="24"/>
      <c r="C307" s="196"/>
      <c r="D307" s="196"/>
      <c r="E307" s="196"/>
      <c r="F307" s="196"/>
      <c r="G307" s="196"/>
      <c r="H307" s="196"/>
      <c r="I307" s="196"/>
      <c r="J307" s="196"/>
      <c r="K307" s="196"/>
      <c r="L307" s="196"/>
      <c r="M307" s="196"/>
      <c r="N307" s="24"/>
      <c r="O307" s="24"/>
      <c r="P307" s="24"/>
      <c r="Q307" s="24"/>
      <c r="R307" s="24"/>
      <c r="S307" s="24"/>
      <c r="T307" s="24"/>
      <c r="U307" s="27"/>
      <c r="Z307" s="67"/>
    </row>
    <row r="308" spans="1:26" s="130" customFormat="1" ht="24.75" customHeight="1">
      <c r="A308" s="133">
        <v>22</v>
      </c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7"/>
      <c r="Z308" s="67"/>
    </row>
    <row r="309" spans="1:26" s="130" customFormat="1" ht="24.75" customHeight="1">
      <c r="A309" s="133">
        <v>23</v>
      </c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7"/>
      <c r="Z309" s="67"/>
    </row>
    <row r="310" spans="1:26" s="130" customFormat="1" ht="24.75" customHeight="1">
      <c r="A310" s="133">
        <v>24</v>
      </c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7"/>
      <c r="Z310" s="67"/>
    </row>
    <row r="311" spans="1:26" s="130" customFormat="1" ht="24.75" customHeight="1">
      <c r="A311" s="133">
        <v>25</v>
      </c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7"/>
      <c r="Z311" s="67"/>
    </row>
    <row r="312" spans="1:26" s="130" customFormat="1" ht="24.75" customHeight="1">
      <c r="A312" s="133">
        <v>26</v>
      </c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7"/>
      <c r="Z312" s="67"/>
    </row>
    <row r="313" spans="1:26" s="130" customFormat="1" ht="24.75" customHeight="1">
      <c r="A313" s="133">
        <v>27</v>
      </c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7"/>
      <c r="Z313" s="67"/>
    </row>
    <row r="314" spans="1:26" s="130" customFormat="1" ht="24.75" customHeight="1">
      <c r="A314" s="133">
        <v>28</v>
      </c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7"/>
      <c r="Z314" s="67"/>
    </row>
    <row r="315" spans="1:26" s="130" customFormat="1" ht="24.75" customHeight="1">
      <c r="A315" s="133">
        <v>29</v>
      </c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7"/>
      <c r="Z315" s="67"/>
    </row>
    <row r="316" spans="1:26" s="130" customFormat="1" ht="24.75" customHeight="1">
      <c r="A316" s="189">
        <v>30</v>
      </c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30"/>
      <c r="Z316" s="67"/>
    </row>
    <row r="317" spans="1:26" s="130" customFormat="1" ht="24.75" customHeight="1">
      <c r="A317" s="189">
        <v>31</v>
      </c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30"/>
      <c r="Z317" s="67"/>
    </row>
    <row r="318" spans="1:26" s="130" customFormat="1" ht="24.75" customHeight="1">
      <c r="A318" s="189">
        <v>32</v>
      </c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30"/>
      <c r="Z318" s="67"/>
    </row>
    <row r="319" spans="1:26" s="130" customFormat="1" ht="24.75" customHeight="1" thickBot="1">
      <c r="A319" s="31">
        <v>33</v>
      </c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3"/>
      <c r="Z319" s="67"/>
    </row>
    <row r="320" spans="1:26" s="130" customFormat="1" ht="19.5" customHeight="1" thickBot="1">
      <c r="A320" s="545" t="s">
        <v>83</v>
      </c>
      <c r="B320" s="546"/>
      <c r="C320" s="560" t="s">
        <v>84</v>
      </c>
      <c r="D320" s="560"/>
      <c r="E320" s="560"/>
      <c r="F320" s="561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Z320" s="67"/>
    </row>
    <row r="321" spans="1:26" s="4" customFormat="1" ht="30" customHeight="1" thickBot="1">
      <c r="A321" s="434" t="s">
        <v>63</v>
      </c>
      <c r="B321" s="435"/>
      <c r="C321" s="435"/>
      <c r="D321" s="435"/>
      <c r="E321" s="436"/>
      <c r="F321" s="1"/>
      <c r="G321" s="1"/>
      <c r="H321" s="437" t="s">
        <v>64</v>
      </c>
      <c r="I321" s="438"/>
      <c r="J321" s="438"/>
      <c r="K321" s="2" t="s">
        <v>65</v>
      </c>
      <c r="L321" s="439" t="s">
        <v>66</v>
      </c>
      <c r="M321" s="439"/>
      <c r="N321" s="440"/>
      <c r="O321" s="3"/>
      <c r="P321" s="51"/>
      <c r="Q321" s="51"/>
      <c r="R321" s="51"/>
      <c r="S321" s="1"/>
      <c r="T321" s="441" t="s">
        <v>28</v>
      </c>
      <c r="U321" s="442"/>
      <c r="V321" s="150">
        <f>V323/V328</f>
        <v>0.014627659574468085</v>
      </c>
      <c r="W321" s="150">
        <f>W323/W328</f>
        <v>0.015096618357487922</v>
      </c>
      <c r="X321" s="150">
        <f>AVERAGE(V321,W321)</f>
        <v>0.014862138965978003</v>
      </c>
      <c r="Y321" s="151" t="s">
        <v>29</v>
      </c>
      <c r="Z321" s="152">
        <f>ROUND(X321*1440,0)/1440</f>
        <v>0.014583333333333334</v>
      </c>
    </row>
    <row r="322" spans="1:26" s="4" customFormat="1" ht="12" customHeight="1" thickBo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3"/>
      <c r="P322" s="3"/>
      <c r="Q322" s="3"/>
      <c r="R322" s="1"/>
      <c r="S322" s="1"/>
      <c r="T322" s="1"/>
      <c r="U322" s="1"/>
      <c r="V322" s="150">
        <f>B330</f>
        <v>0.23611111111111113</v>
      </c>
      <c r="W322" s="150">
        <v>0.24305555555555555</v>
      </c>
      <c r="X322" s="101"/>
      <c r="Y322" s="101"/>
      <c r="Z322" s="66"/>
    </row>
    <row r="323" spans="1:26" s="4" customFormat="1" ht="19.5" customHeight="1" thickBot="1">
      <c r="A323" s="443" t="s">
        <v>67</v>
      </c>
      <c r="B323" s="444"/>
      <c r="C323" s="444" t="s">
        <v>68</v>
      </c>
      <c r="D323" s="444"/>
      <c r="E323" s="564"/>
      <c r="F323" s="487"/>
      <c r="G323" s="488"/>
      <c r="H323" s="488"/>
      <c r="I323" s="488"/>
      <c r="J323" s="488"/>
      <c r="K323" s="1"/>
      <c r="L323" s="1"/>
      <c r="M323" s="1"/>
      <c r="N323" s="1"/>
      <c r="O323" s="5" t="s">
        <v>69</v>
      </c>
      <c r="P323" s="508">
        <f>Z321</f>
        <v>0.014583333333333334</v>
      </c>
      <c r="Q323" s="509"/>
      <c r="R323" s="1"/>
      <c r="S323" s="5" t="s">
        <v>70</v>
      </c>
      <c r="T323" s="558">
        <v>0.051388888888888894</v>
      </c>
      <c r="U323" s="559"/>
      <c r="V323" s="150">
        <f>V324-V322</f>
        <v>0.6875</v>
      </c>
      <c r="W323" s="150">
        <f>W324-W322</f>
        <v>0.6944444444444444</v>
      </c>
      <c r="X323" s="101"/>
      <c r="Y323" s="101"/>
      <c r="Z323" s="66"/>
    </row>
    <row r="324" spans="1:26" s="4" customFormat="1" ht="9" customHeight="1" thickBo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50">
        <v>0.9236111111111112</v>
      </c>
      <c r="W324" s="150">
        <v>0.9375</v>
      </c>
      <c r="X324" s="101"/>
      <c r="Y324" s="101"/>
      <c r="Z324" s="66"/>
    </row>
    <row r="325" spans="1:26" s="4" customFormat="1" ht="19.5" customHeight="1">
      <c r="A325" s="432" t="s">
        <v>71</v>
      </c>
      <c r="B325" s="425">
        <v>1</v>
      </c>
      <c r="C325" s="425"/>
      <c r="D325" s="425">
        <v>2</v>
      </c>
      <c r="E325" s="425"/>
      <c r="F325" s="425">
        <v>3</v>
      </c>
      <c r="G325" s="425"/>
      <c r="H325" s="425">
        <v>4</v>
      </c>
      <c r="I325" s="425"/>
      <c r="J325" s="425">
        <v>5</v>
      </c>
      <c r="K325" s="425"/>
      <c r="L325" s="425">
        <v>6</v>
      </c>
      <c r="M325" s="425"/>
      <c r="N325" s="425">
        <v>7</v>
      </c>
      <c r="O325" s="425"/>
      <c r="P325" s="425">
        <v>8</v>
      </c>
      <c r="Q325" s="425"/>
      <c r="R325" s="425">
        <v>9</v>
      </c>
      <c r="S325" s="425"/>
      <c r="T325" s="425">
        <v>10</v>
      </c>
      <c r="U325" s="557"/>
      <c r="V325" s="101"/>
      <c r="W325" s="101"/>
      <c r="X325" s="101"/>
      <c r="Y325" s="101"/>
      <c r="Z325" s="66"/>
    </row>
    <row r="326" spans="1:26" s="4" customFormat="1" ht="19.5" customHeight="1">
      <c r="A326" s="433"/>
      <c r="B326" s="6" t="s">
        <v>64</v>
      </c>
      <c r="C326" s="6" t="s">
        <v>66</v>
      </c>
      <c r="D326" s="6" t="s">
        <v>64</v>
      </c>
      <c r="E326" s="6" t="s">
        <v>66</v>
      </c>
      <c r="F326" s="6" t="s">
        <v>64</v>
      </c>
      <c r="G326" s="6" t="s">
        <v>66</v>
      </c>
      <c r="H326" s="6" t="s">
        <v>64</v>
      </c>
      <c r="I326" s="6" t="s">
        <v>66</v>
      </c>
      <c r="J326" s="6" t="s">
        <v>64</v>
      </c>
      <c r="K326" s="6" t="s">
        <v>66</v>
      </c>
      <c r="L326" s="6" t="s">
        <v>64</v>
      </c>
      <c r="M326" s="6" t="s">
        <v>66</v>
      </c>
      <c r="N326" s="6"/>
      <c r="O326" s="6"/>
      <c r="P326" s="6"/>
      <c r="Q326" s="6"/>
      <c r="R326" s="6"/>
      <c r="S326" s="6"/>
      <c r="T326" s="6"/>
      <c r="U326" s="70"/>
      <c r="V326" s="101" t="s">
        <v>32</v>
      </c>
      <c r="W326" s="154" t="s">
        <v>33</v>
      </c>
      <c r="X326" s="101"/>
      <c r="Y326" s="101"/>
      <c r="Z326" s="66"/>
    </row>
    <row r="327" spans="1:29" s="4" customFormat="1" ht="24.75" customHeight="1">
      <c r="A327" s="102">
        <v>1</v>
      </c>
      <c r="B327" s="35"/>
      <c r="C327" s="40">
        <v>0.24305555555555555</v>
      </c>
      <c r="D327" s="35">
        <v>0.3138888888888889</v>
      </c>
      <c r="E327" s="35">
        <v>0.3715277777777778</v>
      </c>
      <c r="F327" s="35">
        <v>0.44375000000000003</v>
      </c>
      <c r="G327" s="35">
        <v>0.4993055555555556</v>
      </c>
      <c r="H327" s="35">
        <v>0.5770833333333332</v>
      </c>
      <c r="I327" s="35">
        <v>0.6319444444444442</v>
      </c>
      <c r="J327" s="35">
        <v>0.7145833333333336</v>
      </c>
      <c r="K327" s="35">
        <v>0.7729166666666668</v>
      </c>
      <c r="L327" s="35">
        <v>0.858333333333334</v>
      </c>
      <c r="M327" s="35">
        <v>0.9069444444444449</v>
      </c>
      <c r="N327" s="35"/>
      <c r="O327" s="35"/>
      <c r="P327" s="35"/>
      <c r="Q327" s="35"/>
      <c r="R327" s="42"/>
      <c r="S327" s="43"/>
      <c r="T327" s="7"/>
      <c r="U327" s="155"/>
      <c r="V327" s="156">
        <f>COUNTA(B327:U359)</f>
        <v>93</v>
      </c>
      <c r="W327" s="157">
        <f>V327/8.5/2</f>
        <v>5.470588235294118</v>
      </c>
      <c r="X327" s="101"/>
      <c r="Y327" s="101"/>
      <c r="Z327" s="66"/>
      <c r="AA327" s="11" t="s">
        <v>86</v>
      </c>
      <c r="AC327" s="11"/>
    </row>
    <row r="328" spans="1:29" s="4" customFormat="1" ht="24.75" customHeight="1">
      <c r="A328" s="102">
        <v>2</v>
      </c>
      <c r="B328" s="158" t="s">
        <v>77</v>
      </c>
      <c r="C328" s="40">
        <v>0.2569444444444444</v>
      </c>
      <c r="D328" s="35">
        <v>0.32708333333333334</v>
      </c>
      <c r="E328" s="35">
        <v>0.38472222222222224</v>
      </c>
      <c r="F328" s="35">
        <v>0.4590277777777778</v>
      </c>
      <c r="G328" s="35">
        <v>0.5145833333333334</v>
      </c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42"/>
      <c r="S328" s="43"/>
      <c r="T328" s="7"/>
      <c r="U328" s="155"/>
      <c r="V328" s="159">
        <f>COUNTA(B327:B359,D327:D359,F327:F359,H327:H359,J327:J359,L327:L359,N327:N359,P327:P359,R327:R359,T327:T359)</f>
        <v>47</v>
      </c>
      <c r="W328" s="160">
        <f>COUNTA(C327:C359,E327:E359,G327:G359,I327:I359,K327:K359,M327:M359,O327:O359,Q327:Q359,S327:S359,U327:U359)</f>
        <v>46</v>
      </c>
      <c r="X328" s="101"/>
      <c r="Y328" s="101">
        <f>(V328+W328)/2</f>
        <v>46.5</v>
      </c>
      <c r="Z328" s="66"/>
      <c r="AA328" s="11" t="s">
        <v>86</v>
      </c>
      <c r="AC328" s="11"/>
    </row>
    <row r="329" spans="1:29" s="4" customFormat="1" ht="24.75" customHeight="1">
      <c r="A329" s="102">
        <v>3</v>
      </c>
      <c r="B329" s="158" t="s">
        <v>78</v>
      </c>
      <c r="C329" s="35">
        <v>0.2708333333333333</v>
      </c>
      <c r="D329" s="35">
        <v>0.34097222222222223</v>
      </c>
      <c r="E329" s="35">
        <v>0.3979166666666667</v>
      </c>
      <c r="F329" s="35">
        <v>0.4743055555555556</v>
      </c>
      <c r="G329" s="35">
        <v>0.5298611111111111</v>
      </c>
      <c r="H329" s="35">
        <v>0.5944444444444443</v>
      </c>
      <c r="I329" s="35">
        <v>0.6493055555555554</v>
      </c>
      <c r="J329" s="35">
        <v>0.7319444444444447</v>
      </c>
      <c r="K329" s="35">
        <v>0.7909722222222224</v>
      </c>
      <c r="L329" s="35">
        <v>0.8743055555555562</v>
      </c>
      <c r="M329" s="35">
        <v>0.9222222222222226</v>
      </c>
      <c r="N329" s="35"/>
      <c r="O329" s="35"/>
      <c r="P329" s="35"/>
      <c r="Q329" s="35"/>
      <c r="R329" s="42"/>
      <c r="S329" s="43"/>
      <c r="T329" s="7"/>
      <c r="U329" s="155"/>
      <c r="V329" s="101" t="s">
        <v>37</v>
      </c>
      <c r="W329" s="101" t="s">
        <v>38</v>
      </c>
      <c r="X329" s="101"/>
      <c r="Y329" s="101" t="s">
        <v>39</v>
      </c>
      <c r="Z329" s="66"/>
      <c r="AA329" s="11" t="s">
        <v>86</v>
      </c>
      <c r="AC329" s="11"/>
    </row>
    <row r="330" spans="1:29" s="4" customFormat="1" ht="24.75" customHeight="1">
      <c r="A330" s="102">
        <v>4</v>
      </c>
      <c r="B330" s="35">
        <v>0.23611111111111113</v>
      </c>
      <c r="C330" s="44">
        <v>0.2847222222222222</v>
      </c>
      <c r="D330" s="35">
        <v>0.35555555555555557</v>
      </c>
      <c r="E330" s="35">
        <v>0.4118055555555556</v>
      </c>
      <c r="F330" s="35">
        <v>0.48958333333333337</v>
      </c>
      <c r="G330" s="35">
        <v>0.5451388888888888</v>
      </c>
      <c r="H330" s="35">
        <v>0.6118055555555555</v>
      </c>
      <c r="I330" s="35">
        <v>0.667361111111111</v>
      </c>
      <c r="J330" s="35">
        <v>0.7500000000000003</v>
      </c>
      <c r="K330" s="35">
        <v>0.809027777777778</v>
      </c>
      <c r="L330" s="35">
        <v>0.8902777777777785</v>
      </c>
      <c r="M330" s="35">
        <v>0.9375000000000003</v>
      </c>
      <c r="N330" s="35"/>
      <c r="O330" s="35"/>
      <c r="P330" s="35"/>
      <c r="Q330" s="35"/>
      <c r="R330" s="42"/>
      <c r="S330" s="43"/>
      <c r="T330" s="7"/>
      <c r="U330" s="155"/>
      <c r="V330" s="161" t="s">
        <v>1</v>
      </c>
      <c r="W330" s="161" t="s">
        <v>2</v>
      </c>
      <c r="X330" s="101"/>
      <c r="Y330" s="101"/>
      <c r="Z330" s="66"/>
      <c r="AA330" s="11" t="s">
        <v>86</v>
      </c>
      <c r="AC330" s="11"/>
    </row>
    <row r="331" spans="1:29" s="4" customFormat="1" ht="24.75" customHeight="1">
      <c r="A331" s="102">
        <v>5</v>
      </c>
      <c r="B331" s="35">
        <v>0.24930555555555559</v>
      </c>
      <c r="C331" s="44">
        <v>0.2986111111111111</v>
      </c>
      <c r="D331" s="35">
        <v>0.3701388888888889</v>
      </c>
      <c r="E331" s="35">
        <v>0.4256944444444445</v>
      </c>
      <c r="F331" s="35">
        <v>0.5041666666666667</v>
      </c>
      <c r="G331" s="35">
        <v>0.5590277777777777</v>
      </c>
      <c r="H331" s="35">
        <v>0.6291666666666667</v>
      </c>
      <c r="I331" s="35">
        <v>0.6847222222222221</v>
      </c>
      <c r="J331" s="35">
        <v>0.7680555555555559</v>
      </c>
      <c r="K331" s="35">
        <v>0.8263888888888892</v>
      </c>
      <c r="L331" s="35">
        <v>0.9069444444444452</v>
      </c>
      <c r="M331" s="35"/>
      <c r="N331" s="35"/>
      <c r="O331" s="35"/>
      <c r="P331" s="35"/>
      <c r="Q331" s="35"/>
      <c r="R331" s="42"/>
      <c r="S331" s="43"/>
      <c r="T331" s="7"/>
      <c r="U331" s="155"/>
      <c r="V331" s="161" t="s">
        <v>8</v>
      </c>
      <c r="W331" s="161" t="s">
        <v>82</v>
      </c>
      <c r="X331" s="101"/>
      <c r="Y331" s="101"/>
      <c r="Z331" s="66"/>
      <c r="AA331" s="11"/>
      <c r="AC331" s="11"/>
    </row>
    <row r="332" spans="1:27" s="4" customFormat="1" ht="24.75" customHeight="1">
      <c r="A332" s="102">
        <v>6</v>
      </c>
      <c r="B332" s="35">
        <v>0.2625</v>
      </c>
      <c r="C332" s="44">
        <v>0.3125</v>
      </c>
      <c r="D332" s="35">
        <v>0.38472222222222224</v>
      </c>
      <c r="E332" s="35">
        <v>0.4402777777777778</v>
      </c>
      <c r="F332" s="35">
        <v>0.5180555555555555</v>
      </c>
      <c r="G332" s="35">
        <v>0.5729166666666665</v>
      </c>
      <c r="H332" s="35">
        <v>0.6465277777777778</v>
      </c>
      <c r="I332" s="35">
        <v>0.7020833333333333</v>
      </c>
      <c r="J332" s="35">
        <v>0.7861111111111115</v>
      </c>
      <c r="K332" s="35">
        <v>0.8437500000000003</v>
      </c>
      <c r="L332" s="35">
        <v>0.9236111111111119</v>
      </c>
      <c r="M332" s="35"/>
      <c r="N332" s="35"/>
      <c r="O332" s="35"/>
      <c r="P332" s="35"/>
      <c r="Q332" s="35"/>
      <c r="R332" s="42"/>
      <c r="S332" s="43"/>
      <c r="T332" s="7"/>
      <c r="U332" s="155"/>
      <c r="V332" s="162">
        <f>L331-L330</f>
        <v>0.01666666666666672</v>
      </c>
      <c r="W332" s="162">
        <f>K334-K333</f>
        <v>0.015972222222222276</v>
      </c>
      <c r="X332" s="101"/>
      <c r="Y332" s="101"/>
      <c r="Z332" s="66"/>
      <c r="AA332" s="11"/>
    </row>
    <row r="333" spans="1:27" s="4" customFormat="1" ht="24.75" customHeight="1">
      <c r="A333" s="102">
        <v>7</v>
      </c>
      <c r="B333" s="35">
        <v>0.27638888888888885</v>
      </c>
      <c r="C333" s="44">
        <v>0.3263888888888889</v>
      </c>
      <c r="D333" s="35">
        <v>0.3993055555555556</v>
      </c>
      <c r="E333" s="35">
        <v>0.45486111111111116</v>
      </c>
      <c r="F333" s="35">
        <v>0.5319444444444443</v>
      </c>
      <c r="G333" s="35">
        <v>0.5868055555555554</v>
      </c>
      <c r="H333" s="35">
        <v>0.663888888888889</v>
      </c>
      <c r="I333" s="35">
        <v>0.7194444444444444</v>
      </c>
      <c r="J333" s="35">
        <v>0.8041666666666671</v>
      </c>
      <c r="K333" s="35">
        <v>0.8597222222222226</v>
      </c>
      <c r="L333" s="35"/>
      <c r="M333" s="35"/>
      <c r="N333" s="35"/>
      <c r="O333" s="158"/>
      <c r="P333" s="35"/>
      <c r="Q333" s="75"/>
      <c r="R333" s="35"/>
      <c r="S333" s="35"/>
      <c r="T333" s="35"/>
      <c r="U333" s="127"/>
      <c r="V333" s="162">
        <f>L331-L330</f>
        <v>0.01666666666666672</v>
      </c>
      <c r="W333" s="162">
        <f>K335-K334</f>
        <v>0.015972222222222276</v>
      </c>
      <c r="X333" s="101"/>
      <c r="Y333" s="101"/>
      <c r="Z333" s="66"/>
      <c r="AA333" s="11" t="s">
        <v>86</v>
      </c>
    </row>
    <row r="334" spans="1:27" s="4" customFormat="1" ht="24.75" customHeight="1">
      <c r="A334" s="102">
        <v>8</v>
      </c>
      <c r="B334" s="35">
        <v>0.2888888888888889</v>
      </c>
      <c r="C334" s="35">
        <v>0.3402777777777778</v>
      </c>
      <c r="D334" s="35">
        <v>0.4138888888888889</v>
      </c>
      <c r="E334" s="35">
        <v>0.4694444444444445</v>
      </c>
      <c r="F334" s="35">
        <v>0.5458333333333332</v>
      </c>
      <c r="G334" s="35">
        <v>0.6006944444444442</v>
      </c>
      <c r="H334" s="35">
        <v>0.6812500000000001</v>
      </c>
      <c r="I334" s="35">
        <v>0.7368055555555556</v>
      </c>
      <c r="J334" s="35">
        <v>0.8222222222222227</v>
      </c>
      <c r="K334" s="35">
        <v>0.8756944444444449</v>
      </c>
      <c r="L334" s="35"/>
      <c r="M334" s="35"/>
      <c r="N334" s="35"/>
      <c r="O334" s="13"/>
      <c r="P334" s="40"/>
      <c r="Q334" s="75"/>
      <c r="R334" s="35"/>
      <c r="S334" s="35"/>
      <c r="T334" s="35"/>
      <c r="U334" s="127"/>
      <c r="V334" s="162">
        <f>L332-L331</f>
        <v>0.01666666666666672</v>
      </c>
      <c r="W334" s="162">
        <f>M327-K335</f>
        <v>0.015277777777777724</v>
      </c>
      <c r="X334" s="101"/>
      <c r="Y334" s="101"/>
      <c r="Z334" s="66"/>
      <c r="AA334" s="11" t="s">
        <v>86</v>
      </c>
    </row>
    <row r="335" spans="1:27" s="4" customFormat="1" ht="24.75" customHeight="1">
      <c r="A335" s="102">
        <v>9</v>
      </c>
      <c r="B335" s="35">
        <v>0.3013888888888889</v>
      </c>
      <c r="C335" s="35">
        <v>0.35555555555555557</v>
      </c>
      <c r="D335" s="35">
        <v>0.42847222222222225</v>
      </c>
      <c r="E335" s="35">
        <v>0.48402777777777783</v>
      </c>
      <c r="F335" s="35">
        <v>0.559722222222222</v>
      </c>
      <c r="G335" s="35">
        <v>0.614583333333333</v>
      </c>
      <c r="H335" s="35">
        <v>0.6979166666666669</v>
      </c>
      <c r="I335" s="35">
        <v>0.7548611111111112</v>
      </c>
      <c r="J335" s="35">
        <v>0.8402777777777783</v>
      </c>
      <c r="K335" s="35">
        <v>0.8916666666666672</v>
      </c>
      <c r="L335" s="35"/>
      <c r="M335" s="35"/>
      <c r="N335" s="35"/>
      <c r="O335" s="13"/>
      <c r="P335" s="35"/>
      <c r="Q335" s="35"/>
      <c r="R335" s="35"/>
      <c r="S335" s="35"/>
      <c r="T335" s="35"/>
      <c r="U335" s="127"/>
      <c r="V335" s="162"/>
      <c r="W335" s="162">
        <f>M329-M327</f>
        <v>0.015277777777777724</v>
      </c>
      <c r="X335" s="101"/>
      <c r="Y335" s="101"/>
      <c r="Z335" s="66"/>
      <c r="AA335" s="11" t="s">
        <v>86</v>
      </c>
    </row>
    <row r="336" spans="1:26" s="4" customFormat="1" ht="24.75" customHeight="1">
      <c r="A336" s="102">
        <v>10</v>
      </c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158"/>
      <c r="P336" s="35"/>
      <c r="Q336" s="35"/>
      <c r="R336" s="35"/>
      <c r="S336" s="35"/>
      <c r="T336" s="35"/>
      <c r="U336" s="127"/>
      <c r="V336" s="163"/>
      <c r="W336" s="162">
        <f>M330-M329</f>
        <v>0.015277777777777724</v>
      </c>
      <c r="X336" s="101"/>
      <c r="Y336" s="101"/>
      <c r="Z336" s="66"/>
    </row>
    <row r="337" spans="1:26" s="4" customFormat="1" ht="24.75" customHeight="1">
      <c r="A337" s="102">
        <v>11</v>
      </c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13"/>
      <c r="P337" s="35"/>
      <c r="Q337" s="35"/>
      <c r="R337" s="35"/>
      <c r="S337" s="35"/>
      <c r="T337" s="35"/>
      <c r="U337" s="127"/>
      <c r="V337" s="163"/>
      <c r="W337" s="163"/>
      <c r="X337" s="101"/>
      <c r="Y337" s="101"/>
      <c r="Z337" s="164"/>
    </row>
    <row r="338" spans="1:26" s="4" customFormat="1" ht="24.75" customHeight="1">
      <c r="A338" s="102">
        <v>12</v>
      </c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13"/>
      <c r="P338" s="35"/>
      <c r="Q338" s="35"/>
      <c r="R338" s="35"/>
      <c r="S338" s="35"/>
      <c r="T338" s="35"/>
      <c r="U338" s="127"/>
      <c r="V338" s="163"/>
      <c r="W338" s="163"/>
      <c r="X338" s="101"/>
      <c r="Y338" s="101"/>
      <c r="Z338" s="66"/>
    </row>
    <row r="339" spans="1:26" s="4" customFormat="1" ht="24.75" customHeight="1">
      <c r="A339" s="102">
        <v>13</v>
      </c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158"/>
      <c r="P339" s="35"/>
      <c r="Q339" s="35"/>
      <c r="R339" s="35"/>
      <c r="S339" s="35"/>
      <c r="T339" s="35"/>
      <c r="U339" s="127"/>
      <c r="V339" s="163"/>
      <c r="W339" s="163"/>
      <c r="X339" s="165"/>
      <c r="Y339" s="101"/>
      <c r="Z339" s="66"/>
    </row>
    <row r="340" spans="1:26" s="4" customFormat="1" ht="24.75" customHeight="1">
      <c r="A340" s="102">
        <v>14</v>
      </c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166"/>
      <c r="N340" s="35"/>
      <c r="O340" s="158"/>
      <c r="P340" s="35"/>
      <c r="Q340" s="35"/>
      <c r="R340" s="35"/>
      <c r="S340" s="35"/>
      <c r="T340" s="35"/>
      <c r="U340" s="127"/>
      <c r="V340" s="163"/>
      <c r="W340" s="163"/>
      <c r="X340" s="101"/>
      <c r="Y340" s="101"/>
      <c r="Z340" s="66"/>
    </row>
    <row r="341" spans="1:26" s="4" customFormat="1" ht="24.75" customHeight="1">
      <c r="A341" s="102">
        <v>15</v>
      </c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166"/>
      <c r="N341" s="35"/>
      <c r="O341" s="13"/>
      <c r="P341" s="35"/>
      <c r="Q341" s="35"/>
      <c r="R341" s="35"/>
      <c r="S341" s="35"/>
      <c r="T341" s="35"/>
      <c r="U341" s="127"/>
      <c r="V341" s="167"/>
      <c r="W341" s="167"/>
      <c r="X341" s="101"/>
      <c r="Y341" s="101"/>
      <c r="Z341" s="66"/>
    </row>
    <row r="342" spans="1:26" s="4" customFormat="1" ht="24.75" customHeight="1">
      <c r="A342" s="102">
        <v>16</v>
      </c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13"/>
      <c r="P342" s="35"/>
      <c r="Q342" s="35"/>
      <c r="R342" s="35"/>
      <c r="S342" s="35"/>
      <c r="T342" s="35"/>
      <c r="U342" s="127"/>
      <c r="V342" s="167"/>
      <c r="W342" s="167"/>
      <c r="X342" s="101"/>
      <c r="Y342" s="101"/>
      <c r="Z342" s="66"/>
    </row>
    <row r="343" spans="1:26" s="4" customFormat="1" ht="24.75" customHeight="1">
      <c r="A343" s="102">
        <v>17</v>
      </c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14"/>
      <c r="N343" s="35"/>
      <c r="O343" s="158"/>
      <c r="P343" s="35"/>
      <c r="Q343" s="35"/>
      <c r="R343" s="35"/>
      <c r="S343" s="35"/>
      <c r="T343" s="35"/>
      <c r="U343" s="127"/>
      <c r="V343" s="167"/>
      <c r="W343" s="167"/>
      <c r="X343" s="101"/>
      <c r="Y343" s="101"/>
      <c r="Z343" s="66"/>
    </row>
    <row r="344" spans="1:26" s="4" customFormat="1" ht="24.75" customHeight="1">
      <c r="A344" s="102">
        <v>18</v>
      </c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103"/>
      <c r="O344" s="13"/>
      <c r="P344" s="35"/>
      <c r="Q344" s="35"/>
      <c r="R344" s="35"/>
      <c r="S344" s="35"/>
      <c r="T344" s="35"/>
      <c r="U344" s="127"/>
      <c r="V344" s="167"/>
      <c r="W344" s="167"/>
      <c r="X344" s="101"/>
      <c r="Y344" s="101"/>
      <c r="Z344" s="66"/>
    </row>
    <row r="345" spans="1:26" s="4" customFormat="1" ht="24.75" customHeight="1">
      <c r="A345" s="102">
        <v>19</v>
      </c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103"/>
      <c r="O345" s="158"/>
      <c r="P345" s="35"/>
      <c r="Q345" s="35"/>
      <c r="R345" s="35"/>
      <c r="S345" s="35"/>
      <c r="T345" s="35"/>
      <c r="U345" s="127"/>
      <c r="V345" s="167"/>
      <c r="W345" s="167"/>
      <c r="X345" s="101"/>
      <c r="Y345" s="101"/>
      <c r="Z345" s="66"/>
    </row>
    <row r="346" spans="1:26" s="4" customFormat="1" ht="24.75" customHeight="1">
      <c r="A346" s="102">
        <v>20</v>
      </c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68"/>
      <c r="O346" s="158"/>
      <c r="P346" s="35"/>
      <c r="Q346" s="35"/>
      <c r="R346" s="35"/>
      <c r="S346" s="35"/>
      <c r="T346" s="35"/>
      <c r="U346" s="127"/>
      <c r="V346" s="167"/>
      <c r="W346" s="167"/>
      <c r="X346" s="101"/>
      <c r="Y346" s="101"/>
      <c r="Z346" s="66"/>
    </row>
    <row r="347" spans="1:26" s="4" customFormat="1" ht="24.75" customHeight="1">
      <c r="A347" s="102">
        <v>21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169"/>
      <c r="O347" s="13"/>
      <c r="P347" s="35"/>
      <c r="Q347" s="35"/>
      <c r="R347" s="35"/>
      <c r="S347" s="35"/>
      <c r="T347" s="35"/>
      <c r="U347" s="127"/>
      <c r="V347" s="167"/>
      <c r="W347" s="167"/>
      <c r="X347" s="101"/>
      <c r="Y347" s="101"/>
      <c r="Z347" s="66"/>
    </row>
    <row r="348" spans="1:26" s="4" customFormat="1" ht="24.75" customHeight="1">
      <c r="A348" s="102">
        <v>22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169"/>
      <c r="O348" s="13"/>
      <c r="P348" s="35"/>
      <c r="Q348" s="35"/>
      <c r="R348" s="35"/>
      <c r="S348" s="35"/>
      <c r="T348" s="35"/>
      <c r="U348" s="127"/>
      <c r="V348" s="167"/>
      <c r="W348" s="167"/>
      <c r="X348" s="101"/>
      <c r="Y348" s="101"/>
      <c r="Z348" s="66"/>
    </row>
    <row r="349" spans="1:26" s="4" customFormat="1" ht="24.75" customHeight="1">
      <c r="A349" s="102">
        <v>23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169"/>
      <c r="O349" s="158"/>
      <c r="P349" s="35"/>
      <c r="Q349" s="35"/>
      <c r="R349" s="35"/>
      <c r="S349" s="35"/>
      <c r="T349" s="35"/>
      <c r="U349" s="127"/>
      <c r="V349" s="167"/>
      <c r="W349" s="167"/>
      <c r="X349" s="101"/>
      <c r="Y349" s="101"/>
      <c r="Z349" s="66"/>
    </row>
    <row r="350" spans="1:26" s="4" customFormat="1" ht="24.75" customHeight="1">
      <c r="A350" s="102">
        <v>24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155"/>
      <c r="V350" s="74"/>
      <c r="W350" s="74"/>
      <c r="X350" s="101"/>
      <c r="Y350" s="101"/>
      <c r="Z350" s="66"/>
    </row>
    <row r="351" spans="1:26" s="4" customFormat="1" ht="24.75" customHeight="1">
      <c r="A351" s="102">
        <v>25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155"/>
      <c r="V351" s="101"/>
      <c r="W351" s="101"/>
      <c r="X351" s="101"/>
      <c r="Y351" s="101"/>
      <c r="Z351" s="66"/>
    </row>
    <row r="352" spans="1:26" s="4" customFormat="1" ht="24.75" customHeight="1">
      <c r="A352" s="102">
        <v>26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155"/>
      <c r="V352" s="101"/>
      <c r="W352" s="101"/>
      <c r="X352" s="101"/>
      <c r="Y352" s="101"/>
      <c r="Z352" s="66"/>
    </row>
    <row r="353" spans="1:26" s="4" customFormat="1" ht="24.75" customHeight="1">
      <c r="A353" s="102">
        <v>27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155"/>
      <c r="V353" s="101"/>
      <c r="W353" s="101"/>
      <c r="X353" s="101"/>
      <c r="Y353" s="101"/>
      <c r="Z353" s="66"/>
    </row>
    <row r="354" spans="1:26" s="4" customFormat="1" ht="24.75" customHeight="1">
      <c r="A354" s="102">
        <v>28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155"/>
      <c r="V354" s="101"/>
      <c r="W354" s="101"/>
      <c r="X354" s="101"/>
      <c r="Y354" s="101"/>
      <c r="Z354" s="66"/>
    </row>
    <row r="355" spans="1:26" s="4" customFormat="1" ht="24.75" customHeight="1">
      <c r="A355" s="102">
        <v>29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155"/>
      <c r="V355" s="101"/>
      <c r="W355" s="101"/>
      <c r="X355" s="101"/>
      <c r="Y355" s="101"/>
      <c r="Z355" s="66"/>
    </row>
    <row r="356" spans="1:26" s="4" customFormat="1" ht="24.75" customHeight="1">
      <c r="A356" s="170">
        <v>30</v>
      </c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71"/>
      <c r="V356" s="101"/>
      <c r="W356" s="101"/>
      <c r="X356" s="101"/>
      <c r="Y356" s="101"/>
      <c r="Z356" s="66"/>
    </row>
    <row r="357" spans="1:26" s="4" customFormat="1" ht="24.75" customHeight="1">
      <c r="A357" s="170">
        <v>31</v>
      </c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71"/>
      <c r="V357" s="101"/>
      <c r="W357" s="101"/>
      <c r="X357" s="101"/>
      <c r="Y357" s="101"/>
      <c r="Z357" s="66"/>
    </row>
    <row r="358" spans="1:26" s="4" customFormat="1" ht="24.75" customHeight="1">
      <c r="A358" s="170">
        <v>32</v>
      </c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71"/>
      <c r="V358" s="101"/>
      <c r="W358" s="101"/>
      <c r="X358" s="101"/>
      <c r="Y358" s="101"/>
      <c r="Z358" s="66"/>
    </row>
    <row r="359" spans="1:26" s="4" customFormat="1" ht="24.75" customHeight="1" thickBot="1">
      <c r="A359" s="129">
        <v>33</v>
      </c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172"/>
      <c r="V359" s="101"/>
      <c r="W359" s="101"/>
      <c r="X359" s="101"/>
      <c r="Y359" s="101"/>
      <c r="Z359" s="66"/>
    </row>
    <row r="360" spans="1:26" s="4" customFormat="1" ht="19.5" customHeight="1" thickBot="1">
      <c r="A360" s="501" t="s">
        <v>83</v>
      </c>
      <c r="B360" s="502"/>
      <c r="C360" s="555" t="s">
        <v>123</v>
      </c>
      <c r="D360" s="555"/>
      <c r="E360" s="555"/>
      <c r="F360" s="556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101"/>
      <c r="W360" s="101"/>
      <c r="X360" s="101"/>
      <c r="Y360" s="101"/>
      <c r="Z360" s="66"/>
    </row>
    <row r="361" spans="1:26" s="4" customFormat="1" ht="31.5" customHeight="1" thickBot="1">
      <c r="A361" s="434" t="s">
        <v>63</v>
      </c>
      <c r="B361" s="435"/>
      <c r="C361" s="435"/>
      <c r="D361" s="435"/>
      <c r="E361" s="436"/>
      <c r="F361" s="1"/>
      <c r="G361" s="1"/>
      <c r="H361" s="437" t="s">
        <v>64</v>
      </c>
      <c r="I361" s="438"/>
      <c r="J361" s="438"/>
      <c r="K361" s="2" t="s">
        <v>65</v>
      </c>
      <c r="L361" s="439" t="s">
        <v>66</v>
      </c>
      <c r="M361" s="439"/>
      <c r="N361" s="440"/>
      <c r="O361" s="3"/>
      <c r="P361" s="51"/>
      <c r="Q361" s="51"/>
      <c r="R361" s="51"/>
      <c r="S361" s="1"/>
      <c r="T361" s="483" t="s">
        <v>85</v>
      </c>
      <c r="U361" s="484"/>
      <c r="V361" s="150">
        <f>V363/V368</f>
        <v>0.01375</v>
      </c>
      <c r="W361" s="150">
        <f>W363/W368</f>
        <v>0.014172335600907028</v>
      </c>
      <c r="X361" s="150">
        <f>AVERAGE(V361,W361)</f>
        <v>0.013961167800453514</v>
      </c>
      <c r="Y361" s="151" t="s">
        <v>29</v>
      </c>
      <c r="Z361" s="152">
        <f>ROUND(X361*1440,0)/1440</f>
        <v>0.013888888888888888</v>
      </c>
    </row>
    <row r="362" spans="1:26" s="4" customFormat="1" ht="9" customHeight="1" thickBo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3"/>
      <c r="P362" s="3"/>
      <c r="Q362" s="3"/>
      <c r="R362" s="1"/>
      <c r="S362" s="1"/>
      <c r="T362" s="101"/>
      <c r="U362" s="101"/>
      <c r="V362" s="150">
        <v>0.23611111111111113</v>
      </c>
      <c r="W362" s="150">
        <v>0.24305555555555555</v>
      </c>
      <c r="X362" s="101"/>
      <c r="Y362" s="101"/>
      <c r="Z362" s="66"/>
    </row>
    <row r="363" spans="1:26" s="4" customFormat="1" ht="19.5" customHeight="1" thickBot="1">
      <c r="A363" s="443" t="s">
        <v>67</v>
      </c>
      <c r="B363" s="444"/>
      <c r="C363" s="444" t="s">
        <v>68</v>
      </c>
      <c r="D363" s="444"/>
      <c r="E363" s="564"/>
      <c r="F363" s="487"/>
      <c r="G363" s="488"/>
      <c r="H363" s="488"/>
      <c r="I363" s="488"/>
      <c r="J363" s="488"/>
      <c r="K363" s="1"/>
      <c r="L363" s="1"/>
      <c r="M363" s="1"/>
      <c r="N363" s="417" t="s">
        <v>31</v>
      </c>
      <c r="O363" s="418"/>
      <c r="P363" s="508">
        <f>Z361</f>
        <v>0.013888888888888888</v>
      </c>
      <c r="Q363" s="509"/>
      <c r="R363" s="1"/>
      <c r="S363" s="5" t="s">
        <v>70</v>
      </c>
      <c r="T363" s="491">
        <v>0.051388888888888894</v>
      </c>
      <c r="U363" s="492"/>
      <c r="V363" s="150">
        <f>V364-V362</f>
        <v>0.6875</v>
      </c>
      <c r="W363" s="150">
        <f>W364-W362</f>
        <v>0.6944444444444444</v>
      </c>
      <c r="X363" s="101"/>
      <c r="Y363" s="101"/>
      <c r="Z363" s="66"/>
    </row>
    <row r="364" spans="1:26" s="4" customFormat="1" ht="9" customHeight="1" thickBo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01"/>
      <c r="U364" s="101"/>
      <c r="V364" s="150">
        <v>0.9236111111111112</v>
      </c>
      <c r="W364" s="150">
        <v>0.9375</v>
      </c>
      <c r="X364" s="101"/>
      <c r="Y364" s="101"/>
      <c r="Z364" s="66"/>
    </row>
    <row r="365" spans="1:26" s="4" customFormat="1" ht="19.5" customHeight="1">
      <c r="A365" s="432" t="s">
        <v>71</v>
      </c>
      <c r="B365" s="425">
        <v>1</v>
      </c>
      <c r="C365" s="425"/>
      <c r="D365" s="425">
        <v>2</v>
      </c>
      <c r="E365" s="425"/>
      <c r="F365" s="425">
        <v>3</v>
      </c>
      <c r="G365" s="425"/>
      <c r="H365" s="425">
        <v>4</v>
      </c>
      <c r="I365" s="425"/>
      <c r="J365" s="425">
        <v>5</v>
      </c>
      <c r="K365" s="425"/>
      <c r="L365" s="425">
        <v>6</v>
      </c>
      <c r="M365" s="425"/>
      <c r="N365" s="425">
        <v>7</v>
      </c>
      <c r="O365" s="425"/>
      <c r="P365" s="425">
        <v>8</v>
      </c>
      <c r="Q365" s="425"/>
      <c r="R365" s="425">
        <v>9</v>
      </c>
      <c r="S365" s="425"/>
      <c r="T365" s="426">
        <v>10</v>
      </c>
      <c r="U365" s="427"/>
      <c r="V365" s="101"/>
      <c r="W365" s="101"/>
      <c r="X365" s="101"/>
      <c r="Y365" s="101"/>
      <c r="Z365" s="66"/>
    </row>
    <row r="366" spans="1:26" s="4" customFormat="1" ht="19.5" customHeight="1">
      <c r="A366" s="433"/>
      <c r="B366" s="6" t="s">
        <v>64</v>
      </c>
      <c r="C366" s="6" t="s">
        <v>66</v>
      </c>
      <c r="D366" s="6" t="s">
        <v>64</v>
      </c>
      <c r="E366" s="6" t="s">
        <v>66</v>
      </c>
      <c r="F366" s="6" t="s">
        <v>64</v>
      </c>
      <c r="G366" s="6" t="s">
        <v>66</v>
      </c>
      <c r="H366" s="6" t="s">
        <v>64</v>
      </c>
      <c r="I366" s="6" t="s">
        <v>66</v>
      </c>
      <c r="J366" s="6" t="s">
        <v>64</v>
      </c>
      <c r="K366" s="6" t="s">
        <v>66</v>
      </c>
      <c r="L366" s="6" t="s">
        <v>64</v>
      </c>
      <c r="M366" s="6" t="s">
        <v>66</v>
      </c>
      <c r="N366" s="6"/>
      <c r="O366" s="6"/>
      <c r="P366" s="6"/>
      <c r="Q366" s="6"/>
      <c r="R366" s="6"/>
      <c r="S366" s="6"/>
      <c r="T366" s="13"/>
      <c r="U366" s="41"/>
      <c r="V366" s="101"/>
      <c r="W366" s="101"/>
      <c r="X366" s="101"/>
      <c r="Y366" s="101"/>
      <c r="Z366" s="66"/>
    </row>
    <row r="367" spans="1:27" s="4" customFormat="1" ht="24.75" customHeight="1">
      <c r="A367" s="102">
        <v>1</v>
      </c>
      <c r="B367" s="173"/>
      <c r="C367" s="174">
        <v>0.24305555555555555</v>
      </c>
      <c r="D367" s="174">
        <v>0.31597222222222227</v>
      </c>
      <c r="E367" s="174">
        <v>0.37083333333333335</v>
      </c>
      <c r="F367" s="174">
        <v>0.44791666666666674</v>
      </c>
      <c r="G367" s="174">
        <v>0.5034722222222223</v>
      </c>
      <c r="H367" s="174">
        <v>0.5756944444444443</v>
      </c>
      <c r="I367" s="174">
        <v>0.6312499999999996</v>
      </c>
      <c r="J367" s="174">
        <v>0.7118055555555549</v>
      </c>
      <c r="K367" s="174">
        <v>0.7687499999999992</v>
      </c>
      <c r="L367" s="174">
        <v>0.84861111111111</v>
      </c>
      <c r="M367" s="174">
        <v>0.895833333333332</v>
      </c>
      <c r="N367" s="35"/>
      <c r="O367" s="35"/>
      <c r="P367" s="35"/>
      <c r="Q367" s="35"/>
      <c r="R367" s="52"/>
      <c r="S367" s="53"/>
      <c r="T367" s="14"/>
      <c r="U367" s="34"/>
      <c r="V367" s="77">
        <f>COUNTA(B367:U399)</f>
        <v>99</v>
      </c>
      <c r="W367" s="157">
        <f>V367/9/2</f>
        <v>5.5</v>
      </c>
      <c r="X367" s="101"/>
      <c r="Y367" s="101"/>
      <c r="Z367" s="66"/>
      <c r="AA367" s="11" t="s">
        <v>86</v>
      </c>
    </row>
    <row r="368" spans="1:27" s="4" customFormat="1" ht="24.75" customHeight="1">
      <c r="A368" s="102">
        <v>2</v>
      </c>
      <c r="B368" s="158" t="s">
        <v>77</v>
      </c>
      <c r="C368" s="174">
        <v>0.2569444444444444</v>
      </c>
      <c r="D368" s="174">
        <v>0.3291666666666667</v>
      </c>
      <c r="E368" s="174">
        <v>0.38472222222222224</v>
      </c>
      <c r="F368" s="174">
        <v>0.4631944444444445</v>
      </c>
      <c r="G368" s="174">
        <v>0.51875</v>
      </c>
      <c r="H368" s="174">
        <v>0.590972222222222</v>
      </c>
      <c r="I368" s="174">
        <v>0.6465277777777774</v>
      </c>
      <c r="J368" s="174">
        <v>0.7270833333333326</v>
      </c>
      <c r="K368" s="174">
        <v>0.7840277777777769</v>
      </c>
      <c r="L368" s="174">
        <v>0.8631944444444433</v>
      </c>
      <c r="M368" s="174">
        <v>0.9097222222222209</v>
      </c>
      <c r="N368" s="35"/>
      <c r="O368" s="175"/>
      <c r="P368" s="175"/>
      <c r="Q368" s="158"/>
      <c r="R368" s="52"/>
      <c r="S368" s="53"/>
      <c r="T368" s="14"/>
      <c r="U368" s="34"/>
      <c r="V368" s="160">
        <f>COUNTA(B367:B399,D367:D399,F367:F399,H367:H399,J367:J399,L367:L399,N367:N399,P367:P399,R367:R399,T367:T399)</f>
        <v>50</v>
      </c>
      <c r="W368" s="160">
        <f>COUNTA(C367:C399,E367:E399,G367:G399,I367:I399,K367:K399,M367:M399,O367:O399,Q367:Q399,S367:S399,U367:U399)</f>
        <v>49</v>
      </c>
      <c r="X368" s="101"/>
      <c r="Y368" s="101">
        <f>(V368+W368)/2</f>
        <v>49.5</v>
      </c>
      <c r="Z368" s="66"/>
      <c r="AA368" s="11" t="s">
        <v>86</v>
      </c>
    </row>
    <row r="369" spans="1:27" s="4" customFormat="1" ht="24.75" customHeight="1">
      <c r="A369" s="102">
        <v>3</v>
      </c>
      <c r="B369" s="158" t="s">
        <v>78</v>
      </c>
      <c r="C369" s="174">
        <v>0.2708333333333333</v>
      </c>
      <c r="D369" s="174">
        <v>0.3430555555555556</v>
      </c>
      <c r="E369" s="174">
        <v>0.39861111111111114</v>
      </c>
      <c r="F369" s="174">
        <v>0.4784722222222223</v>
      </c>
      <c r="G369" s="174">
        <v>0.5340277777777778</v>
      </c>
      <c r="H369" s="174">
        <v>0.6062499999999997</v>
      </c>
      <c r="I369" s="174">
        <v>0.6618055555555551</v>
      </c>
      <c r="J369" s="174">
        <v>0.7423611111111104</v>
      </c>
      <c r="K369" s="174">
        <v>0.7993055555555546</v>
      </c>
      <c r="L369" s="174">
        <v>0.8770833333333321</v>
      </c>
      <c r="M369" s="174">
        <v>0.9236111111111097</v>
      </c>
      <c r="N369" s="35"/>
      <c r="O369" s="158"/>
      <c r="P369" s="158"/>
      <c r="Q369" s="158"/>
      <c r="R369" s="52"/>
      <c r="S369" s="53"/>
      <c r="T369" s="14"/>
      <c r="U369" s="34"/>
      <c r="V369" s="101" t="s">
        <v>37</v>
      </c>
      <c r="W369" s="101" t="s">
        <v>38</v>
      </c>
      <c r="X369" s="101"/>
      <c r="Y369" s="101" t="s">
        <v>39</v>
      </c>
      <c r="Z369" s="66"/>
      <c r="AA369" s="11" t="s">
        <v>86</v>
      </c>
    </row>
    <row r="370" spans="1:27" s="4" customFormat="1" ht="24.75" customHeight="1">
      <c r="A370" s="102">
        <v>4</v>
      </c>
      <c r="B370" s="174">
        <v>0.23611111111111113</v>
      </c>
      <c r="C370" s="174">
        <v>0.2847222222222222</v>
      </c>
      <c r="D370" s="174">
        <v>0.3569444444444445</v>
      </c>
      <c r="E370" s="174">
        <v>0.41250000000000003</v>
      </c>
      <c r="F370" s="174">
        <v>0.4937500000000001</v>
      </c>
      <c r="G370" s="174">
        <v>0.5493055555555555</v>
      </c>
      <c r="H370" s="174">
        <v>0.6215277777777775</v>
      </c>
      <c r="I370" s="174">
        <v>0.6770833333333328</v>
      </c>
      <c r="J370" s="174">
        <v>0.7576388888888881</v>
      </c>
      <c r="K370" s="174">
        <v>0.8138888888888879</v>
      </c>
      <c r="L370" s="174">
        <v>0.8909722222222209</v>
      </c>
      <c r="M370" s="174">
        <v>0.9374999999999986</v>
      </c>
      <c r="N370" s="35"/>
      <c r="O370" s="35"/>
      <c r="P370" s="35"/>
      <c r="Q370" s="35"/>
      <c r="R370" s="52"/>
      <c r="S370" s="53"/>
      <c r="T370" s="14"/>
      <c r="U370" s="34"/>
      <c r="V370" s="161" t="s">
        <v>1</v>
      </c>
      <c r="W370" s="161" t="s">
        <v>2</v>
      </c>
      <c r="X370" s="101"/>
      <c r="Y370" s="101"/>
      <c r="Z370" s="66"/>
      <c r="AA370" s="11" t="s">
        <v>86</v>
      </c>
    </row>
    <row r="371" spans="1:27" s="4" customFormat="1" ht="24.75" customHeight="1">
      <c r="A371" s="102">
        <v>5</v>
      </c>
      <c r="B371" s="174">
        <f>B370+"00:19"</f>
        <v>0.24930555555555559</v>
      </c>
      <c r="C371" s="174">
        <v>0.2986111111111111</v>
      </c>
      <c r="D371" s="174">
        <v>0.3708333333333334</v>
      </c>
      <c r="E371" s="174">
        <v>0.42638888888888893</v>
      </c>
      <c r="F371" s="174">
        <v>0.5083333333333334</v>
      </c>
      <c r="G371" s="174">
        <v>0.5631944444444443</v>
      </c>
      <c r="H371" s="174">
        <v>0.6368055555555552</v>
      </c>
      <c r="I371" s="174">
        <v>0.6923611111111105</v>
      </c>
      <c r="J371" s="174">
        <v>0.7729166666666658</v>
      </c>
      <c r="K371" s="174">
        <v>0.8277777777777767</v>
      </c>
      <c r="L371" s="174">
        <v>0.9069444444444432</v>
      </c>
      <c r="M371" s="174"/>
      <c r="N371" s="35"/>
      <c r="O371" s="35"/>
      <c r="P371" s="35"/>
      <c r="Q371" s="35"/>
      <c r="R371" s="52"/>
      <c r="S371" s="53"/>
      <c r="T371" s="14"/>
      <c r="U371" s="34"/>
      <c r="V371" s="161" t="s">
        <v>8</v>
      </c>
      <c r="W371" s="161" t="s">
        <v>82</v>
      </c>
      <c r="X371" s="101"/>
      <c r="Y371" s="101"/>
      <c r="Z371" s="66"/>
      <c r="AA371" s="11"/>
    </row>
    <row r="372" spans="1:26" s="4" customFormat="1" ht="24.75" customHeight="1">
      <c r="A372" s="102">
        <v>6</v>
      </c>
      <c r="B372" s="174">
        <f>B371+"00:19"</f>
        <v>0.2625</v>
      </c>
      <c r="C372" s="174">
        <v>0.3125</v>
      </c>
      <c r="D372" s="174">
        <v>0.3861111111111112</v>
      </c>
      <c r="E372" s="174">
        <v>0.4402777777777778</v>
      </c>
      <c r="F372" s="174">
        <v>0.5222222222222223</v>
      </c>
      <c r="G372" s="174">
        <v>0.5770833333333332</v>
      </c>
      <c r="H372" s="174">
        <v>0.6520833333333329</v>
      </c>
      <c r="I372" s="174">
        <v>0.7076388888888883</v>
      </c>
      <c r="J372" s="174">
        <v>0.7881944444444435</v>
      </c>
      <c r="K372" s="174">
        <v>0.8416666666666656</v>
      </c>
      <c r="L372" s="174">
        <v>0.9236111111111099</v>
      </c>
      <c r="M372" s="174"/>
      <c r="N372" s="35"/>
      <c r="O372" s="35"/>
      <c r="P372" s="35"/>
      <c r="Q372" s="35"/>
      <c r="R372" s="52"/>
      <c r="S372" s="53"/>
      <c r="T372" s="14"/>
      <c r="U372" s="34"/>
      <c r="V372" s="162">
        <f>L370-L369</f>
        <v>0.01388888888888884</v>
      </c>
      <c r="W372" s="162">
        <f>M367-K375</f>
        <v>0.01388888888888884</v>
      </c>
      <c r="X372" s="101"/>
      <c r="Y372" s="101"/>
      <c r="Z372" s="66"/>
    </row>
    <row r="373" spans="1:27" s="4" customFormat="1" ht="24.75" customHeight="1">
      <c r="A373" s="102">
        <v>7</v>
      </c>
      <c r="B373" s="174">
        <v>0.27638888888888885</v>
      </c>
      <c r="C373" s="174">
        <v>0.3263888888888889</v>
      </c>
      <c r="D373" s="174">
        <v>0.40138888888888896</v>
      </c>
      <c r="E373" s="174">
        <v>0.4555555555555556</v>
      </c>
      <c r="F373" s="174">
        <v>0.5347222222222222</v>
      </c>
      <c r="G373" s="174">
        <v>0.5902777777777776</v>
      </c>
      <c r="H373" s="174">
        <v>0.6673611111111106</v>
      </c>
      <c r="I373" s="174">
        <v>0.722916666666666</v>
      </c>
      <c r="J373" s="174">
        <v>0.8034722222222213</v>
      </c>
      <c r="K373" s="174">
        <v>0.85486111111111</v>
      </c>
      <c r="L373" s="174"/>
      <c r="M373" s="173"/>
      <c r="N373" s="35"/>
      <c r="O373" s="35"/>
      <c r="P373" s="35"/>
      <c r="Q373" s="35"/>
      <c r="R373" s="52"/>
      <c r="S373" s="53"/>
      <c r="T373" s="14"/>
      <c r="U373" s="34"/>
      <c r="V373" s="162">
        <f>L371-L370</f>
        <v>0.015972222222222276</v>
      </c>
      <c r="W373" s="162">
        <f>M368-M367</f>
        <v>0.01388888888888884</v>
      </c>
      <c r="X373" s="101"/>
      <c r="Y373" s="101"/>
      <c r="Z373" s="66"/>
      <c r="AA373" s="11" t="s">
        <v>86</v>
      </c>
    </row>
    <row r="374" spans="1:27" s="4" customFormat="1" ht="24.75" customHeight="1">
      <c r="A374" s="102">
        <v>8</v>
      </c>
      <c r="B374" s="174">
        <v>0.2888888888888889</v>
      </c>
      <c r="C374" s="174">
        <v>0.3402777777777778</v>
      </c>
      <c r="D374" s="174">
        <v>0.41666666666666674</v>
      </c>
      <c r="E374" s="174">
        <v>0.4715277777777778</v>
      </c>
      <c r="F374" s="174">
        <v>0.5479166666666666</v>
      </c>
      <c r="G374" s="174">
        <v>0.603472222222222</v>
      </c>
      <c r="H374" s="174">
        <v>0.6819444444444439</v>
      </c>
      <c r="I374" s="174">
        <v>0.7381944444444437</v>
      </c>
      <c r="J374" s="174">
        <v>0.818749999999999</v>
      </c>
      <c r="K374" s="174">
        <v>0.8680555555555544</v>
      </c>
      <c r="L374" s="174"/>
      <c r="M374" s="173"/>
      <c r="N374" s="35"/>
      <c r="O374" s="35"/>
      <c r="P374" s="35"/>
      <c r="Q374" s="35"/>
      <c r="R374" s="52"/>
      <c r="S374" s="53"/>
      <c r="T374" s="14"/>
      <c r="U374" s="34"/>
      <c r="V374" s="162">
        <f>L372-L371</f>
        <v>0.01666666666666672</v>
      </c>
      <c r="W374" s="162">
        <f>M369-M368</f>
        <v>0.01388888888888884</v>
      </c>
      <c r="X374" s="101"/>
      <c r="Y374" s="101"/>
      <c r="Z374" s="66"/>
      <c r="AA374" s="11" t="s">
        <v>86</v>
      </c>
    </row>
    <row r="375" spans="1:27" s="4" customFormat="1" ht="24.75" customHeight="1">
      <c r="A375" s="102">
        <v>9</v>
      </c>
      <c r="B375" s="35">
        <v>0.3013888888888889</v>
      </c>
      <c r="C375" s="35">
        <v>0.35555555555555557</v>
      </c>
      <c r="D375" s="35">
        <v>0.4319444444444445</v>
      </c>
      <c r="E375" s="35">
        <v>0.48750000000000004</v>
      </c>
      <c r="F375" s="35">
        <v>0.5604166666666666</v>
      </c>
      <c r="G375" s="35">
        <v>0.6159722222222219</v>
      </c>
      <c r="H375" s="35">
        <v>0.6965277777777772</v>
      </c>
      <c r="I375" s="35">
        <v>0.7534722222222214</v>
      </c>
      <c r="J375" s="35">
        <v>0.8340277777777767</v>
      </c>
      <c r="K375" s="35">
        <v>0.8819444444444432</v>
      </c>
      <c r="L375" s="35"/>
      <c r="M375" s="35"/>
      <c r="N375" s="35"/>
      <c r="O375" s="35"/>
      <c r="P375" s="35"/>
      <c r="Q375" s="35"/>
      <c r="R375" s="52"/>
      <c r="S375" s="53"/>
      <c r="T375" s="14"/>
      <c r="U375" s="34"/>
      <c r="V375" s="162"/>
      <c r="W375" s="162">
        <f>M370-M369</f>
        <v>0.01388888888888884</v>
      </c>
      <c r="X375" s="101"/>
      <c r="Y375" s="101"/>
      <c r="Z375" s="66"/>
      <c r="AA375" s="11" t="s">
        <v>86</v>
      </c>
    </row>
    <row r="376" spans="1:26" s="4" customFormat="1" ht="24.75" customHeight="1">
      <c r="A376" s="102">
        <v>10</v>
      </c>
      <c r="B376" s="176"/>
      <c r="C376" s="177"/>
      <c r="D376" s="177"/>
      <c r="E376" s="177"/>
      <c r="F376" s="177"/>
      <c r="G376" s="177"/>
      <c r="H376" s="177"/>
      <c r="I376" s="177"/>
      <c r="J376" s="177"/>
      <c r="K376" s="177"/>
      <c r="L376" s="178"/>
      <c r="M376" s="178"/>
      <c r="N376" s="35"/>
      <c r="O376" s="35"/>
      <c r="P376" s="35"/>
      <c r="Q376" s="35"/>
      <c r="R376" s="42"/>
      <c r="S376" s="43"/>
      <c r="T376" s="14"/>
      <c r="U376" s="34"/>
      <c r="V376" s="161"/>
      <c r="W376" s="162"/>
      <c r="X376" s="101"/>
      <c r="Y376" s="101"/>
      <c r="Z376" s="66"/>
    </row>
    <row r="377" spans="1:26" s="4" customFormat="1" ht="24.75" customHeight="1">
      <c r="A377" s="102">
        <v>11</v>
      </c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42"/>
      <c r="S377" s="43"/>
      <c r="T377" s="14"/>
      <c r="U377" s="34"/>
      <c r="V377" s="161"/>
      <c r="W377" s="161"/>
      <c r="X377" s="101"/>
      <c r="Y377" s="101"/>
      <c r="Z377" s="164"/>
    </row>
    <row r="378" spans="1:26" s="4" customFormat="1" ht="24.75" customHeight="1">
      <c r="A378" s="102">
        <v>12</v>
      </c>
      <c r="B378" s="179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42"/>
      <c r="S378" s="43"/>
      <c r="T378" s="14"/>
      <c r="U378" s="34"/>
      <c r="V378" s="101"/>
      <c r="W378" s="101"/>
      <c r="X378" s="101"/>
      <c r="Y378" s="101"/>
      <c r="Z378" s="66"/>
    </row>
    <row r="379" spans="1:26" s="4" customFormat="1" ht="24.75" customHeight="1">
      <c r="A379" s="102">
        <v>13</v>
      </c>
      <c r="B379" s="158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42"/>
      <c r="S379" s="43"/>
      <c r="T379" s="14"/>
      <c r="U379" s="34"/>
      <c r="V379" s="101"/>
      <c r="W379" s="101"/>
      <c r="X379" s="101"/>
      <c r="Y379" s="101"/>
      <c r="Z379" s="66"/>
    </row>
    <row r="380" spans="1:26" s="4" customFormat="1" ht="24.75" customHeight="1">
      <c r="A380" s="102">
        <v>14</v>
      </c>
      <c r="B380" s="158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42"/>
      <c r="S380" s="43"/>
      <c r="T380" s="14"/>
      <c r="U380" s="34"/>
      <c r="V380" s="101"/>
      <c r="W380" s="101"/>
      <c r="X380" s="101"/>
      <c r="Y380" s="101"/>
      <c r="Z380" s="66"/>
    </row>
    <row r="381" spans="1:26" s="4" customFormat="1" ht="24.75" customHeight="1">
      <c r="A381" s="102">
        <v>15</v>
      </c>
      <c r="B381" s="14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42"/>
      <c r="S381" s="43"/>
      <c r="T381" s="14"/>
      <c r="U381" s="34"/>
      <c r="V381" s="101"/>
      <c r="W381" s="101"/>
      <c r="X381" s="101"/>
      <c r="Y381" s="101"/>
      <c r="Z381" s="66"/>
    </row>
    <row r="382" spans="1:26" s="4" customFormat="1" ht="24.75" customHeight="1">
      <c r="A382" s="102">
        <v>16</v>
      </c>
      <c r="B382" s="14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42"/>
      <c r="S382" s="43"/>
      <c r="T382" s="14"/>
      <c r="U382" s="34"/>
      <c r="V382" s="101"/>
      <c r="W382" s="101"/>
      <c r="X382" s="101"/>
      <c r="Y382" s="101"/>
      <c r="Z382" s="66"/>
    </row>
    <row r="383" spans="1:26" s="4" customFormat="1" ht="24.75" customHeight="1">
      <c r="A383" s="102">
        <v>17</v>
      </c>
      <c r="B383" s="14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42"/>
      <c r="S383" s="43"/>
      <c r="T383" s="14"/>
      <c r="U383" s="34"/>
      <c r="V383" s="101"/>
      <c r="W383" s="101"/>
      <c r="X383" s="101"/>
      <c r="Y383" s="101"/>
      <c r="Z383" s="66"/>
    </row>
    <row r="384" spans="1:26" s="4" customFormat="1" ht="24.75" customHeight="1">
      <c r="A384" s="102">
        <v>18</v>
      </c>
      <c r="B384" s="14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42"/>
      <c r="S384" s="43"/>
      <c r="T384" s="14"/>
      <c r="U384" s="34"/>
      <c r="V384" s="101"/>
      <c r="W384" s="101"/>
      <c r="X384" s="101"/>
      <c r="Y384" s="101"/>
      <c r="Z384" s="66"/>
    </row>
    <row r="385" spans="1:26" s="4" customFormat="1" ht="24.75" customHeight="1">
      <c r="A385" s="102">
        <v>19</v>
      </c>
      <c r="B385" s="179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13"/>
      <c r="S385" s="43"/>
      <c r="T385" s="14"/>
      <c r="U385" s="34"/>
      <c r="V385" s="101"/>
      <c r="W385" s="101"/>
      <c r="X385" s="101"/>
      <c r="Y385" s="101"/>
      <c r="Z385" s="66"/>
    </row>
    <row r="386" spans="1:26" s="4" customFormat="1" ht="24.75" customHeight="1">
      <c r="A386" s="102">
        <v>20</v>
      </c>
      <c r="B386" s="14"/>
      <c r="C386" s="179"/>
      <c r="D386" s="14"/>
      <c r="E386" s="179"/>
      <c r="F386" s="14"/>
      <c r="G386" s="179"/>
      <c r="H386" s="14"/>
      <c r="I386" s="179"/>
      <c r="J386" s="14"/>
      <c r="K386" s="179"/>
      <c r="L386" s="14"/>
      <c r="M386" s="179"/>
      <c r="N386" s="10"/>
      <c r="O386" s="10"/>
      <c r="P386" s="10"/>
      <c r="Q386" s="10"/>
      <c r="R386" s="6"/>
      <c r="S386" s="7"/>
      <c r="T386" s="14"/>
      <c r="U386" s="34"/>
      <c r="V386" s="101"/>
      <c r="W386" s="101"/>
      <c r="X386" s="101"/>
      <c r="Y386" s="101"/>
      <c r="Z386" s="66"/>
    </row>
    <row r="387" spans="1:26" s="4" customFormat="1" ht="24.75" customHeight="1">
      <c r="A387" s="153">
        <v>21</v>
      </c>
      <c r="B387" s="14"/>
      <c r="C387" s="179"/>
      <c r="D387" s="179"/>
      <c r="E387" s="179"/>
      <c r="F387" s="179"/>
      <c r="G387" s="179"/>
      <c r="H387" s="179"/>
      <c r="I387" s="179"/>
      <c r="J387" s="179"/>
      <c r="K387" s="179"/>
      <c r="L387" s="179"/>
      <c r="M387" s="179"/>
      <c r="N387" s="7"/>
      <c r="O387" s="7"/>
      <c r="P387" s="7"/>
      <c r="Q387" s="7"/>
      <c r="R387" s="7"/>
      <c r="S387" s="7"/>
      <c r="T387" s="14"/>
      <c r="U387" s="34"/>
      <c r="V387" s="101"/>
      <c r="W387" s="101"/>
      <c r="X387" s="101"/>
      <c r="Y387" s="101"/>
      <c r="Z387" s="66"/>
    </row>
    <row r="388" spans="1:26" s="4" customFormat="1" ht="24.75" customHeight="1">
      <c r="A388" s="153">
        <v>22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14"/>
      <c r="U388" s="34"/>
      <c r="V388" s="101"/>
      <c r="W388" s="101"/>
      <c r="X388" s="101"/>
      <c r="Y388" s="101"/>
      <c r="Z388" s="66"/>
    </row>
    <row r="389" spans="1:26" s="4" customFormat="1" ht="24.75" customHeight="1">
      <c r="A389" s="153">
        <v>23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14"/>
      <c r="U389" s="34"/>
      <c r="V389" s="101"/>
      <c r="W389" s="101"/>
      <c r="X389" s="101"/>
      <c r="Y389" s="101"/>
      <c r="Z389" s="66"/>
    </row>
    <row r="390" spans="1:26" s="4" customFormat="1" ht="24.75" customHeight="1">
      <c r="A390" s="153">
        <v>24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14"/>
      <c r="U390" s="34"/>
      <c r="V390" s="101"/>
      <c r="W390" s="101"/>
      <c r="X390" s="101"/>
      <c r="Y390" s="101"/>
      <c r="Z390" s="66"/>
    </row>
    <row r="391" spans="1:26" s="4" customFormat="1" ht="24.75" customHeight="1">
      <c r="A391" s="153">
        <v>25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14"/>
      <c r="U391" s="34"/>
      <c r="V391" s="101"/>
      <c r="W391" s="101"/>
      <c r="X391" s="101"/>
      <c r="Y391" s="101"/>
      <c r="Z391" s="66"/>
    </row>
    <row r="392" spans="1:26" s="4" customFormat="1" ht="24.75" customHeight="1">
      <c r="A392" s="153">
        <v>26</v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14"/>
      <c r="U392" s="34"/>
      <c r="V392" s="101"/>
      <c r="W392" s="101"/>
      <c r="X392" s="101"/>
      <c r="Y392" s="101"/>
      <c r="Z392" s="66"/>
    </row>
    <row r="393" spans="1:26" s="4" customFormat="1" ht="24.75" customHeight="1">
      <c r="A393" s="153">
        <v>27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14"/>
      <c r="U393" s="34"/>
      <c r="V393" s="101"/>
      <c r="W393" s="101"/>
      <c r="X393" s="101"/>
      <c r="Y393" s="101"/>
      <c r="Z393" s="66"/>
    </row>
    <row r="394" spans="1:26" s="4" customFormat="1" ht="24.75" customHeight="1">
      <c r="A394" s="153">
        <v>28</v>
      </c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14"/>
      <c r="U394" s="34"/>
      <c r="V394" s="101"/>
      <c r="W394" s="101"/>
      <c r="X394" s="101"/>
      <c r="Y394" s="101"/>
      <c r="Z394" s="66"/>
    </row>
    <row r="395" spans="1:26" s="4" customFormat="1" ht="24.75" customHeight="1">
      <c r="A395" s="153">
        <v>29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14"/>
      <c r="U395" s="34"/>
      <c r="V395" s="101"/>
      <c r="W395" s="101"/>
      <c r="X395" s="101"/>
      <c r="Y395" s="101"/>
      <c r="Z395" s="66"/>
    </row>
    <row r="396" spans="1:26" s="4" customFormat="1" ht="24.75" customHeight="1">
      <c r="A396" s="170">
        <v>30</v>
      </c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45"/>
      <c r="U396" s="46"/>
      <c r="V396" s="101"/>
      <c r="W396" s="101"/>
      <c r="X396" s="101"/>
      <c r="Y396" s="101"/>
      <c r="Z396" s="66"/>
    </row>
    <row r="397" spans="1:26" s="4" customFormat="1" ht="24.75" customHeight="1">
      <c r="A397" s="170">
        <v>31</v>
      </c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45"/>
      <c r="U397" s="46"/>
      <c r="V397" s="101"/>
      <c r="W397" s="101"/>
      <c r="X397" s="101"/>
      <c r="Y397" s="101"/>
      <c r="Z397" s="66"/>
    </row>
    <row r="398" spans="1:26" s="4" customFormat="1" ht="24.75" customHeight="1">
      <c r="A398" s="170">
        <v>32</v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45"/>
      <c r="U398" s="46"/>
      <c r="V398" s="101"/>
      <c r="W398" s="101"/>
      <c r="X398" s="101"/>
      <c r="Y398" s="101"/>
      <c r="Z398" s="66"/>
    </row>
    <row r="399" spans="1:26" s="4" customFormat="1" ht="24.75" customHeight="1" thickBot="1">
      <c r="A399" s="129">
        <v>33</v>
      </c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47"/>
      <c r="U399" s="48"/>
      <c r="V399" s="101"/>
      <c r="W399" s="101"/>
      <c r="X399" s="101"/>
      <c r="Y399" s="101"/>
      <c r="Z399" s="66"/>
    </row>
    <row r="400" spans="1:26" s="4" customFormat="1" ht="19.5" customHeight="1" thickBot="1">
      <c r="A400" s="501" t="s">
        <v>83</v>
      </c>
      <c r="B400" s="502"/>
      <c r="C400" s="555" t="s">
        <v>123</v>
      </c>
      <c r="D400" s="555"/>
      <c r="E400" s="555"/>
      <c r="F400" s="556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66"/>
      <c r="U400" s="66"/>
      <c r="V400" s="101"/>
      <c r="W400" s="101"/>
      <c r="X400" s="101"/>
      <c r="Y400" s="101"/>
      <c r="Z400" s="66"/>
    </row>
    <row r="401" spans="1:26" s="130" customFormat="1" ht="31.5" customHeight="1" thickBot="1">
      <c r="A401" s="461" t="s">
        <v>87</v>
      </c>
      <c r="B401" s="462"/>
      <c r="C401" s="462"/>
      <c r="D401" s="462"/>
      <c r="E401" s="463"/>
      <c r="H401" s="464" t="s">
        <v>88</v>
      </c>
      <c r="I401" s="465"/>
      <c r="J401" s="465"/>
      <c r="K401" s="17" t="s">
        <v>65</v>
      </c>
      <c r="L401" s="391" t="s">
        <v>89</v>
      </c>
      <c r="M401" s="391"/>
      <c r="N401" s="392"/>
      <c r="O401" s="131"/>
      <c r="P401" s="54"/>
      <c r="Q401" s="54"/>
      <c r="R401" s="54"/>
      <c r="T401" s="466" t="s">
        <v>28</v>
      </c>
      <c r="U401" s="467"/>
      <c r="V401" s="18">
        <f>V403/V408</f>
        <v>0.007831790123456774</v>
      </c>
      <c r="W401" s="18">
        <f>W403/W408</f>
        <v>0.00783179012345679</v>
      </c>
      <c r="X401" s="18">
        <f>AVERAGE(V401,W401)</f>
        <v>0.007831790123456781</v>
      </c>
      <c r="Y401" s="37" t="s">
        <v>29</v>
      </c>
      <c r="Z401" s="38">
        <f>ROUND(X401*1440,0)/1440</f>
        <v>0.007638888888888889</v>
      </c>
    </row>
    <row r="402" spans="15:26" s="130" customFormat="1" ht="9" customHeight="1" thickBot="1">
      <c r="O402" s="131"/>
      <c r="P402" s="131"/>
      <c r="Q402" s="131"/>
      <c r="V402" s="18">
        <v>0.23958333333333334</v>
      </c>
      <c r="W402" s="18">
        <v>0.23263888888888887</v>
      </c>
      <c r="Z402" s="67"/>
    </row>
    <row r="403" spans="1:26" s="130" customFormat="1" ht="19.5" customHeight="1" thickBot="1">
      <c r="A403" s="553" t="s">
        <v>67</v>
      </c>
      <c r="B403" s="554"/>
      <c r="C403" s="470" t="s">
        <v>90</v>
      </c>
      <c r="D403" s="471"/>
      <c r="E403" s="472"/>
      <c r="F403" s="525"/>
      <c r="G403" s="526"/>
      <c r="H403" s="526"/>
      <c r="I403" s="526"/>
      <c r="J403" s="526"/>
      <c r="N403" s="385" t="s">
        <v>31</v>
      </c>
      <c r="O403" s="386"/>
      <c r="P403" s="387">
        <f>MINUTE(Z401)</f>
        <v>11</v>
      </c>
      <c r="Q403" s="388"/>
      <c r="S403" s="19" t="s">
        <v>70</v>
      </c>
      <c r="T403" s="476">
        <v>0.05555555555555555</v>
      </c>
      <c r="U403" s="477"/>
      <c r="V403" s="18">
        <f>V404-V402</f>
        <v>0.7048611111111096</v>
      </c>
      <c r="W403" s="18">
        <f>W404-W402</f>
        <v>0.7048611111111112</v>
      </c>
      <c r="Z403" s="67"/>
    </row>
    <row r="404" spans="22:26" s="130" customFormat="1" ht="9" customHeight="1" thickBot="1">
      <c r="V404" s="18">
        <f>L416</f>
        <v>0.944444444444443</v>
      </c>
      <c r="W404" s="18">
        <v>0.9375</v>
      </c>
      <c r="Z404" s="67"/>
    </row>
    <row r="405" spans="1:26" s="130" customFormat="1" ht="19.5" customHeight="1">
      <c r="A405" s="551" t="s">
        <v>71</v>
      </c>
      <c r="B405" s="548">
        <v>1</v>
      </c>
      <c r="C405" s="549"/>
      <c r="D405" s="548">
        <v>2</v>
      </c>
      <c r="E405" s="549"/>
      <c r="F405" s="548">
        <v>3</v>
      </c>
      <c r="G405" s="549"/>
      <c r="H405" s="548">
        <v>4</v>
      </c>
      <c r="I405" s="549"/>
      <c r="J405" s="548">
        <v>5</v>
      </c>
      <c r="K405" s="549"/>
      <c r="L405" s="548">
        <v>6</v>
      </c>
      <c r="M405" s="549"/>
      <c r="N405" s="548">
        <v>7</v>
      </c>
      <c r="O405" s="549"/>
      <c r="P405" s="548">
        <v>8</v>
      </c>
      <c r="Q405" s="549"/>
      <c r="R405" s="548">
        <v>9</v>
      </c>
      <c r="S405" s="549"/>
      <c r="T405" s="548">
        <v>10</v>
      </c>
      <c r="U405" s="550"/>
      <c r="Z405" s="67"/>
    </row>
    <row r="406" spans="1:26" s="130" customFormat="1" ht="19.5" customHeight="1">
      <c r="A406" s="552"/>
      <c r="B406" s="20" t="s">
        <v>88</v>
      </c>
      <c r="C406" s="20" t="s">
        <v>91</v>
      </c>
      <c r="D406" s="20" t="s">
        <v>88</v>
      </c>
      <c r="E406" s="20" t="s">
        <v>91</v>
      </c>
      <c r="F406" s="20" t="s">
        <v>88</v>
      </c>
      <c r="G406" s="20" t="s">
        <v>91</v>
      </c>
      <c r="H406" s="20" t="s">
        <v>88</v>
      </c>
      <c r="I406" s="20" t="s">
        <v>91</v>
      </c>
      <c r="J406" s="20" t="s">
        <v>88</v>
      </c>
      <c r="K406" s="20" t="s">
        <v>91</v>
      </c>
      <c r="L406" s="20" t="s">
        <v>88</v>
      </c>
      <c r="M406" s="20" t="s">
        <v>91</v>
      </c>
      <c r="N406" s="20"/>
      <c r="O406" s="20"/>
      <c r="P406" s="20"/>
      <c r="Q406" s="20"/>
      <c r="R406" s="20"/>
      <c r="S406" s="20"/>
      <c r="T406" s="20"/>
      <c r="U406" s="21"/>
      <c r="V406" s="130" t="s">
        <v>32</v>
      </c>
      <c r="W406" s="73" t="s">
        <v>33</v>
      </c>
      <c r="Z406" s="67"/>
    </row>
    <row r="407" spans="1:26" s="130" customFormat="1" ht="24.75" customHeight="1">
      <c r="A407" s="133">
        <v>1</v>
      </c>
      <c r="B407" s="28"/>
      <c r="C407" s="39" t="s">
        <v>92</v>
      </c>
      <c r="D407" s="28">
        <v>0.2944444444444443</v>
      </c>
      <c r="E407" s="28">
        <v>0.35624999999999984</v>
      </c>
      <c r="F407" s="28">
        <v>0.4375</v>
      </c>
      <c r="G407" s="28">
        <v>0.49861111111111106</v>
      </c>
      <c r="H407" s="28">
        <v>0.5805555555555554</v>
      </c>
      <c r="I407" s="28">
        <v>0.6416666666666662</v>
      </c>
      <c r="J407" s="28">
        <v>0.7236111111111104</v>
      </c>
      <c r="K407" s="28">
        <v>0.7958333333333323</v>
      </c>
      <c r="L407" s="28">
        <v>0.8736111111111099</v>
      </c>
      <c r="M407" s="28"/>
      <c r="N407" s="39"/>
      <c r="O407" s="39"/>
      <c r="P407" s="28"/>
      <c r="Q407" s="28"/>
      <c r="R407" s="22"/>
      <c r="S407" s="23"/>
      <c r="T407" s="24"/>
      <c r="U407" s="27"/>
      <c r="V407" s="25">
        <f>COUNTA(B407:U439)</f>
        <v>180</v>
      </c>
      <c r="W407" s="36">
        <f>V407/18/2</f>
        <v>5</v>
      </c>
      <c r="Z407" s="187"/>
    </row>
    <row r="408" spans="1:26" s="130" customFormat="1" ht="24.75" customHeight="1">
      <c r="A408" s="69" t="s">
        <v>93</v>
      </c>
      <c r="B408" s="39"/>
      <c r="C408" s="28">
        <v>0.23263888888888887</v>
      </c>
      <c r="D408" s="28">
        <v>0.30277777777777765</v>
      </c>
      <c r="E408" s="28">
        <v>0.3645833333333332</v>
      </c>
      <c r="F408" s="28">
        <v>0.44583333333333336</v>
      </c>
      <c r="G408" s="28">
        <v>0.5069444444444444</v>
      </c>
      <c r="H408" s="28">
        <v>0.5881944444444442</v>
      </c>
      <c r="I408" s="28">
        <v>0.649305555555555</v>
      </c>
      <c r="J408" s="28">
        <v>0.7319444444444437</v>
      </c>
      <c r="K408" s="28">
        <v>0.8041666666666656</v>
      </c>
      <c r="L408" s="28">
        <v>0.8819444444444432</v>
      </c>
      <c r="M408" s="28"/>
      <c r="N408" s="28"/>
      <c r="O408" s="28"/>
      <c r="P408" s="28"/>
      <c r="Q408" s="28"/>
      <c r="R408" s="22"/>
      <c r="S408" s="23"/>
      <c r="T408" s="24"/>
      <c r="U408" s="27"/>
      <c r="V408" s="26">
        <f>COUNTA(B407:B439,D407:D439,F407:F439,H407:H439,J407:J439,L407:L439,N407:N439,P407:P439,R407:R439,T407:T439)</f>
        <v>90</v>
      </c>
      <c r="W408" s="26">
        <f>COUNTA(C407:C439,E407:E439,G407:G439,I407:I439,K407:K439,M407:M439,O407:O439,Q407:Q439,S407:S439,U407:U439)</f>
        <v>90</v>
      </c>
      <c r="Y408" s="130">
        <f>(V408+W408)/2</f>
        <v>90</v>
      </c>
      <c r="Z408" s="187"/>
    </row>
    <row r="409" spans="1:26" s="130" customFormat="1" ht="24.75" customHeight="1">
      <c r="A409" s="133">
        <v>3</v>
      </c>
      <c r="B409" s="28"/>
      <c r="C409" s="28">
        <v>0.2409722222222222</v>
      </c>
      <c r="D409" s="28">
        <v>0.311111111111111</v>
      </c>
      <c r="E409" s="28">
        <v>0.37291666666666656</v>
      </c>
      <c r="F409" s="28">
        <v>0.4541666666666667</v>
      </c>
      <c r="G409" s="28">
        <v>0.5152777777777777</v>
      </c>
      <c r="H409" s="28">
        <v>0.5958333333333331</v>
      </c>
      <c r="I409" s="28">
        <v>0.6569444444444439</v>
      </c>
      <c r="J409" s="28">
        <v>0.740277777777777</v>
      </c>
      <c r="K409" s="28">
        <v>0.8124999999999989</v>
      </c>
      <c r="L409" s="28">
        <v>0.8902777777777765</v>
      </c>
      <c r="M409" s="28"/>
      <c r="N409" s="28"/>
      <c r="O409" s="28"/>
      <c r="P409" s="28"/>
      <c r="Q409" s="28"/>
      <c r="R409" s="22"/>
      <c r="S409" s="23"/>
      <c r="T409" s="24"/>
      <c r="U409" s="27"/>
      <c r="V409" s="130" t="s">
        <v>37</v>
      </c>
      <c r="W409" s="130" t="s">
        <v>38</v>
      </c>
      <c r="Y409" s="130" t="s">
        <v>39</v>
      </c>
      <c r="Z409" s="187"/>
    </row>
    <row r="410" spans="1:26" s="130" customFormat="1" ht="24.75" customHeight="1">
      <c r="A410" s="69" t="s">
        <v>94</v>
      </c>
      <c r="B410" s="28"/>
      <c r="C410" s="28">
        <v>0.24930555555555553</v>
      </c>
      <c r="D410" s="28">
        <v>0.31944444444444436</v>
      </c>
      <c r="E410" s="28">
        <v>0.3812499999999999</v>
      </c>
      <c r="F410" s="28">
        <v>0.4625000000000001</v>
      </c>
      <c r="G410" s="28">
        <v>0.523611111111111</v>
      </c>
      <c r="H410" s="28">
        <v>0.6041666666666664</v>
      </c>
      <c r="I410" s="28">
        <v>0.6652777777777772</v>
      </c>
      <c r="J410" s="28">
        <v>0.7486111111111103</v>
      </c>
      <c r="K410" s="28">
        <v>0.8208333333333322</v>
      </c>
      <c r="L410" s="28">
        <v>0.8986111111111098</v>
      </c>
      <c r="M410" s="28"/>
      <c r="N410" s="28"/>
      <c r="O410" s="28"/>
      <c r="P410" s="28"/>
      <c r="Q410" s="28"/>
      <c r="R410" s="22"/>
      <c r="S410" s="23"/>
      <c r="T410" s="24"/>
      <c r="U410" s="27"/>
      <c r="V410" s="49">
        <f>L409-L408</f>
        <v>0.008333333333333304</v>
      </c>
      <c r="W410" s="49">
        <f>K418-K417</f>
        <v>0.009027777777777746</v>
      </c>
      <c r="Z410" s="187"/>
    </row>
    <row r="411" spans="1:26" s="130" customFormat="1" ht="24.75" customHeight="1">
      <c r="A411" s="133">
        <v>5</v>
      </c>
      <c r="B411" s="28"/>
      <c r="C411" s="28">
        <v>0.25763888888888886</v>
      </c>
      <c r="D411" s="28">
        <v>0.3277777777777777</v>
      </c>
      <c r="E411" s="28">
        <v>0.3888888888888888</v>
      </c>
      <c r="F411" s="28">
        <v>0.47013888888888894</v>
      </c>
      <c r="G411" s="28">
        <v>0.5312499999999999</v>
      </c>
      <c r="H411" s="28">
        <v>0.6124999999999997</v>
      </c>
      <c r="I411" s="28">
        <v>0.6736111111111105</v>
      </c>
      <c r="J411" s="28">
        <v>0.7569444444444436</v>
      </c>
      <c r="K411" s="28">
        <v>0.828472222222221</v>
      </c>
      <c r="L411" s="28">
        <v>0.9062499999999987</v>
      </c>
      <c r="M411" s="28"/>
      <c r="N411" s="28"/>
      <c r="O411" s="28"/>
      <c r="P411" s="28"/>
      <c r="Q411" s="28"/>
      <c r="R411" s="22"/>
      <c r="S411" s="23"/>
      <c r="T411" s="24"/>
      <c r="U411" s="27"/>
      <c r="V411" s="49">
        <f aca="true" t="shared" si="6" ref="V411:V417">L410-L409</f>
        <v>0.008333333333333304</v>
      </c>
      <c r="W411" s="49">
        <f aca="true" t="shared" si="7" ref="W411:W416">K419-K418</f>
        <v>0.009027777777777746</v>
      </c>
      <c r="Z411" s="187"/>
    </row>
    <row r="412" spans="1:26" s="130" customFormat="1" ht="24.75" customHeight="1">
      <c r="A412" s="69" t="s">
        <v>95</v>
      </c>
      <c r="B412" s="28"/>
      <c r="C412" s="28">
        <v>0.2652777777777777</v>
      </c>
      <c r="D412" s="28">
        <v>0.3361111111111111</v>
      </c>
      <c r="E412" s="28">
        <v>0.39722222222222214</v>
      </c>
      <c r="F412" s="28">
        <v>0.4784722222222223</v>
      </c>
      <c r="G412" s="28">
        <v>0.5395833333333332</v>
      </c>
      <c r="H412" s="28">
        <v>0.620833333333333</v>
      </c>
      <c r="I412" s="28">
        <v>0.6819444444444438</v>
      </c>
      <c r="J412" s="28">
        <v>0.765277777777777</v>
      </c>
      <c r="K412" s="28">
        <v>0.8361111111111099</v>
      </c>
      <c r="L412" s="28">
        <v>0.9138888888888875</v>
      </c>
      <c r="M412" s="28"/>
      <c r="N412" s="28"/>
      <c r="O412" s="28"/>
      <c r="P412" s="28"/>
      <c r="Q412" s="28"/>
      <c r="R412" s="22"/>
      <c r="S412" s="23"/>
      <c r="T412" s="24"/>
      <c r="U412" s="27"/>
      <c r="V412" s="49">
        <f t="shared" si="6"/>
        <v>0.007638888888888862</v>
      </c>
      <c r="W412" s="49">
        <f t="shared" si="7"/>
        <v>0.009027777777777746</v>
      </c>
      <c r="Z412" s="187"/>
    </row>
    <row r="413" spans="1:26" s="130" customFormat="1" ht="24.75" customHeight="1">
      <c r="A413" s="133">
        <v>7</v>
      </c>
      <c r="B413" s="28"/>
      <c r="C413" s="28">
        <v>0.2729166666666666</v>
      </c>
      <c r="D413" s="28">
        <v>0.34444444444444444</v>
      </c>
      <c r="E413" s="28">
        <v>0.4055555555555555</v>
      </c>
      <c r="F413" s="28">
        <v>0.48680555555555566</v>
      </c>
      <c r="G413" s="28">
        <v>0.5479166666666665</v>
      </c>
      <c r="H413" s="28">
        <v>0.6291666666666663</v>
      </c>
      <c r="I413" s="28">
        <v>0.6902777777777771</v>
      </c>
      <c r="J413" s="28">
        <v>0.7736111111111103</v>
      </c>
      <c r="K413" s="28">
        <v>0.8437499999999988</v>
      </c>
      <c r="L413" s="28">
        <v>0.9215277777777764</v>
      </c>
      <c r="M413" s="28"/>
      <c r="N413" s="28"/>
      <c r="O413" s="28"/>
      <c r="P413" s="28"/>
      <c r="Q413" s="28"/>
      <c r="R413" s="22"/>
      <c r="S413" s="23"/>
      <c r="T413" s="24"/>
      <c r="U413" s="27"/>
      <c r="V413" s="49">
        <f t="shared" si="6"/>
        <v>0.007638888888888862</v>
      </c>
      <c r="W413" s="49">
        <f t="shared" si="7"/>
        <v>0.009027777777777746</v>
      </c>
      <c r="Z413" s="187"/>
    </row>
    <row r="414" spans="1:26" s="130" customFormat="1" ht="24.75" customHeight="1">
      <c r="A414" s="69" t="s">
        <v>96</v>
      </c>
      <c r="B414" s="28"/>
      <c r="C414" s="28">
        <v>0.2784722222222221</v>
      </c>
      <c r="D414" s="28">
        <v>0.3527777777777778</v>
      </c>
      <c r="E414" s="28">
        <v>0.41388888888888886</v>
      </c>
      <c r="F414" s="28">
        <v>0.495138888888889</v>
      </c>
      <c r="G414" s="28">
        <v>0.5562499999999998</v>
      </c>
      <c r="H414" s="28">
        <v>0.6374999999999996</v>
      </c>
      <c r="I414" s="28">
        <v>0.6986111111111104</v>
      </c>
      <c r="J414" s="28">
        <v>0.7819444444444436</v>
      </c>
      <c r="K414" s="28">
        <v>0.8513888888888876</v>
      </c>
      <c r="L414" s="28">
        <v>0.9291666666666653</v>
      </c>
      <c r="M414" s="28"/>
      <c r="N414" s="28"/>
      <c r="O414" s="28"/>
      <c r="P414" s="28"/>
      <c r="Q414" s="28"/>
      <c r="R414" s="22"/>
      <c r="S414" s="23"/>
      <c r="T414" s="24"/>
      <c r="U414" s="27"/>
      <c r="V414" s="49">
        <f t="shared" si="6"/>
        <v>0.007638888888888862</v>
      </c>
      <c r="W414" s="49">
        <f t="shared" si="7"/>
        <v>0.009027777777777746</v>
      </c>
      <c r="Z414" s="187"/>
    </row>
    <row r="415" spans="1:26" s="130" customFormat="1" ht="24.75" customHeight="1">
      <c r="A415" s="69">
        <v>9</v>
      </c>
      <c r="B415" s="28"/>
      <c r="C415" s="28">
        <v>0.2847222222222221</v>
      </c>
      <c r="D415" s="28">
        <v>0.36111111111111116</v>
      </c>
      <c r="E415" s="28">
        <v>0.4222222222222222</v>
      </c>
      <c r="F415" s="28">
        <v>0.5034722222222223</v>
      </c>
      <c r="G415" s="28">
        <v>0.5645833333333331</v>
      </c>
      <c r="H415" s="28">
        <v>0.6458333333333329</v>
      </c>
      <c r="I415" s="28">
        <v>0.7069444444444437</v>
      </c>
      <c r="J415" s="28">
        <v>0.7902777777777769</v>
      </c>
      <c r="K415" s="28">
        <v>0.8590277777777765</v>
      </c>
      <c r="L415" s="28">
        <v>0.9368055555555541</v>
      </c>
      <c r="M415" s="28"/>
      <c r="N415" s="28"/>
      <c r="O415" s="28"/>
      <c r="P415" s="28"/>
      <c r="Q415" s="28"/>
      <c r="R415" s="22"/>
      <c r="S415" s="23"/>
      <c r="T415" s="24"/>
      <c r="U415" s="27"/>
      <c r="V415" s="49">
        <f t="shared" si="6"/>
        <v>0.007638888888888862</v>
      </c>
      <c r="W415" s="49">
        <f t="shared" si="7"/>
        <v>0.008333333333333304</v>
      </c>
      <c r="Z415" s="187"/>
    </row>
    <row r="416" spans="1:26" s="130" customFormat="1" ht="24.75" customHeight="1">
      <c r="A416" s="133">
        <v>10</v>
      </c>
      <c r="B416" s="28"/>
      <c r="C416" s="28">
        <v>0.29027777777777763</v>
      </c>
      <c r="D416" s="28">
        <v>0.36875</v>
      </c>
      <c r="E416" s="28">
        <v>0.4298611111111111</v>
      </c>
      <c r="F416" s="28">
        <v>0.5111111111111112</v>
      </c>
      <c r="G416" s="28">
        <v>0.572222222222222</v>
      </c>
      <c r="H416" s="28">
        <v>0.6541666666666662</v>
      </c>
      <c r="I416" s="28">
        <v>0.715277777777777</v>
      </c>
      <c r="J416" s="28">
        <v>0.7986111111111102</v>
      </c>
      <c r="K416" s="28">
        <v>0.8666666666666654</v>
      </c>
      <c r="L416" s="28">
        <v>0.944444444444443</v>
      </c>
      <c r="M416" s="28"/>
      <c r="N416" s="28"/>
      <c r="O416" s="28"/>
      <c r="P416" s="28"/>
      <c r="Q416" s="28"/>
      <c r="R416" s="22"/>
      <c r="S416" s="23"/>
      <c r="T416" s="24"/>
      <c r="U416" s="27"/>
      <c r="V416" s="49">
        <f t="shared" si="6"/>
        <v>0.007638888888888862</v>
      </c>
      <c r="W416" s="49">
        <f t="shared" si="7"/>
        <v>0.008333333333333304</v>
      </c>
      <c r="Z416" s="187"/>
    </row>
    <row r="417" spans="1:26" s="130" customFormat="1" ht="24.75" customHeight="1">
      <c r="A417" s="69" t="s">
        <v>97</v>
      </c>
      <c r="B417" s="28">
        <v>0.23958333333333334</v>
      </c>
      <c r="C417" s="28">
        <v>0.29583333333333317</v>
      </c>
      <c r="D417" s="28">
        <v>0.37569444444444444</v>
      </c>
      <c r="E417" s="28">
        <v>0.4368055555555555</v>
      </c>
      <c r="F417" s="28">
        <v>0.5180555555555556</v>
      </c>
      <c r="G417" s="28">
        <v>0.5791666666666664</v>
      </c>
      <c r="H417" s="28">
        <v>0.6618055555555551</v>
      </c>
      <c r="I417" s="28">
        <v>0.7236111111111103</v>
      </c>
      <c r="J417" s="28">
        <v>0.8069444444444435</v>
      </c>
      <c r="K417" s="28">
        <v>0.8756944444444431</v>
      </c>
      <c r="L417" s="28"/>
      <c r="M417" s="28"/>
      <c r="N417" s="28"/>
      <c r="O417" s="28"/>
      <c r="P417" s="28"/>
      <c r="Q417" s="28"/>
      <c r="R417" s="22"/>
      <c r="S417" s="23"/>
      <c r="T417" s="24"/>
      <c r="U417" s="27"/>
      <c r="V417" s="49">
        <f t="shared" si="6"/>
        <v>0.007638888888888862</v>
      </c>
      <c r="W417" s="49"/>
      <c r="Z417" s="187"/>
    </row>
    <row r="418" spans="1:26" s="130" customFormat="1" ht="24.75" customHeight="1">
      <c r="A418" s="69">
        <v>12</v>
      </c>
      <c r="B418" s="28">
        <v>0.24722222222222223</v>
      </c>
      <c r="C418" s="28">
        <v>0.3013888888888887</v>
      </c>
      <c r="D418" s="28">
        <v>0.3819444444444444</v>
      </c>
      <c r="E418" s="28">
        <v>0.4430555555555555</v>
      </c>
      <c r="F418" s="28">
        <v>0.525</v>
      </c>
      <c r="G418" s="28">
        <v>0.5861111111111108</v>
      </c>
      <c r="H418" s="28">
        <v>0.669444444444444</v>
      </c>
      <c r="I418" s="28">
        <v>0.7319444444444436</v>
      </c>
      <c r="J418" s="28">
        <v>0.8152777777777768</v>
      </c>
      <c r="K418" s="28">
        <v>0.8847222222222209</v>
      </c>
      <c r="L418" s="28"/>
      <c r="M418" s="28"/>
      <c r="N418" s="28"/>
      <c r="O418" s="28"/>
      <c r="P418" s="28"/>
      <c r="Q418" s="28"/>
      <c r="R418" s="22"/>
      <c r="S418" s="23"/>
      <c r="T418" s="24"/>
      <c r="U418" s="27"/>
      <c r="V418" s="49"/>
      <c r="W418" s="49"/>
      <c r="Z418" s="67"/>
    </row>
    <row r="419" spans="1:26" s="130" customFormat="1" ht="24.75" customHeight="1">
      <c r="A419" s="69" t="s">
        <v>98</v>
      </c>
      <c r="B419" s="28">
        <v>0.2548611111111111</v>
      </c>
      <c r="C419" s="28">
        <v>0.30694444444444424</v>
      </c>
      <c r="D419" s="28">
        <v>0.38888888888888884</v>
      </c>
      <c r="E419" s="28">
        <v>0.4499999999999999</v>
      </c>
      <c r="F419" s="28">
        <v>0.5319444444444444</v>
      </c>
      <c r="G419" s="28">
        <v>0.5930555555555552</v>
      </c>
      <c r="H419" s="28">
        <v>0.6770833333333328</v>
      </c>
      <c r="I419" s="28">
        <v>0.7402777777777769</v>
      </c>
      <c r="J419" s="28">
        <v>0.8236111111111101</v>
      </c>
      <c r="K419" s="28">
        <v>0.8937499999999986</v>
      </c>
      <c r="L419" s="28"/>
      <c r="M419" s="28"/>
      <c r="N419" s="28"/>
      <c r="O419" s="28"/>
      <c r="P419" s="28"/>
      <c r="Q419" s="28"/>
      <c r="R419" s="22"/>
      <c r="S419" s="23"/>
      <c r="T419" s="24"/>
      <c r="U419" s="27"/>
      <c r="V419" s="49"/>
      <c r="W419" s="49"/>
      <c r="Z419" s="67"/>
    </row>
    <row r="420" spans="1:26" s="130" customFormat="1" ht="24.75" customHeight="1">
      <c r="A420" s="133">
        <v>14</v>
      </c>
      <c r="B420" s="28">
        <v>0.2618055555555555</v>
      </c>
      <c r="C420" s="28">
        <v>0.3131944444444442</v>
      </c>
      <c r="D420" s="28">
        <v>0.39583333333333326</v>
      </c>
      <c r="E420" s="28">
        <v>0.4569444444444443</v>
      </c>
      <c r="F420" s="28">
        <v>0.5388888888888889</v>
      </c>
      <c r="G420" s="28">
        <v>0.5999999999999996</v>
      </c>
      <c r="H420" s="28">
        <v>0.6847222222222217</v>
      </c>
      <c r="I420" s="28">
        <v>0.7493055555555547</v>
      </c>
      <c r="J420" s="28">
        <v>0.8319444444444434</v>
      </c>
      <c r="K420" s="28">
        <v>0.9027777777777763</v>
      </c>
      <c r="L420" s="28"/>
      <c r="M420" s="28"/>
      <c r="N420" s="28"/>
      <c r="O420" s="28"/>
      <c r="P420" s="28"/>
      <c r="Q420" s="28"/>
      <c r="R420" s="22"/>
      <c r="S420" s="23"/>
      <c r="T420" s="24"/>
      <c r="U420" s="27"/>
      <c r="V420" s="49"/>
      <c r="W420" s="49"/>
      <c r="Z420" s="67"/>
    </row>
    <row r="421" spans="1:26" s="130" customFormat="1" ht="24.75" customHeight="1">
      <c r="A421" s="69" t="s">
        <v>99</v>
      </c>
      <c r="B421" s="28">
        <v>0.2680555555555555</v>
      </c>
      <c r="C421" s="28">
        <v>0.32013888888888864</v>
      </c>
      <c r="D421" s="28">
        <v>0.4034722222222221</v>
      </c>
      <c r="E421" s="28">
        <v>0.4645833333333332</v>
      </c>
      <c r="F421" s="28">
        <v>0.5465277777777777</v>
      </c>
      <c r="G421" s="28">
        <v>0.6076388888888885</v>
      </c>
      <c r="H421" s="28">
        <v>0.6923611111111105</v>
      </c>
      <c r="I421" s="28">
        <v>0.7583333333333324</v>
      </c>
      <c r="J421" s="28">
        <v>0.8402777777777767</v>
      </c>
      <c r="K421" s="28">
        <v>0.9118055555555541</v>
      </c>
      <c r="L421" s="28"/>
      <c r="M421" s="28"/>
      <c r="N421" s="28"/>
      <c r="O421" s="28"/>
      <c r="P421" s="28"/>
      <c r="Q421" s="28"/>
      <c r="R421" s="22"/>
      <c r="S421" s="23"/>
      <c r="T421" s="24"/>
      <c r="U421" s="27"/>
      <c r="V421" s="49"/>
      <c r="W421" s="49"/>
      <c r="Z421" s="67"/>
    </row>
    <row r="422" spans="1:26" s="130" customFormat="1" ht="24.75" customHeight="1">
      <c r="A422" s="69">
        <v>16</v>
      </c>
      <c r="B422" s="28">
        <v>0.27430555555555547</v>
      </c>
      <c r="C422" s="28">
        <v>0.32916666666666644</v>
      </c>
      <c r="D422" s="28">
        <v>0.4118055555555555</v>
      </c>
      <c r="E422" s="28">
        <v>0.47291666666666654</v>
      </c>
      <c r="F422" s="28">
        <v>0.554861111111111</v>
      </c>
      <c r="G422" s="28">
        <v>0.6159722222222218</v>
      </c>
      <c r="H422" s="28">
        <v>0.6999999999999994</v>
      </c>
      <c r="I422" s="28">
        <v>0.7673611111111102</v>
      </c>
      <c r="J422" s="28">
        <v>0.84861111111111</v>
      </c>
      <c r="K422" s="28">
        <v>0.9208333333333318</v>
      </c>
      <c r="L422" s="28"/>
      <c r="M422" s="28"/>
      <c r="N422" s="28"/>
      <c r="O422" s="28"/>
      <c r="P422" s="28"/>
      <c r="Q422" s="28"/>
      <c r="R422" s="22"/>
      <c r="S422" s="23"/>
      <c r="T422" s="24"/>
      <c r="U422" s="27"/>
      <c r="V422" s="49"/>
      <c r="W422" s="49"/>
      <c r="Z422" s="67"/>
    </row>
    <row r="423" spans="1:26" s="130" customFormat="1" ht="24.75" customHeight="1">
      <c r="A423" s="133">
        <v>17</v>
      </c>
      <c r="B423" s="28">
        <v>0.28055555555555545</v>
      </c>
      <c r="C423" s="28">
        <v>0.33819444444444424</v>
      </c>
      <c r="D423" s="28">
        <v>0.42013888888888884</v>
      </c>
      <c r="E423" s="28">
        <v>0.4812499999999999</v>
      </c>
      <c r="F423" s="28">
        <v>0.5631944444444443</v>
      </c>
      <c r="G423" s="28">
        <v>0.6243055555555551</v>
      </c>
      <c r="H423" s="28">
        <v>0.7076388888888883</v>
      </c>
      <c r="I423" s="28">
        <v>0.7770833333333323</v>
      </c>
      <c r="J423" s="28">
        <v>0.8569444444444433</v>
      </c>
      <c r="K423" s="28">
        <v>0.9291666666666651</v>
      </c>
      <c r="L423" s="28"/>
      <c r="M423" s="28"/>
      <c r="N423" s="28"/>
      <c r="O423" s="28"/>
      <c r="P423" s="28"/>
      <c r="Q423" s="28"/>
      <c r="R423" s="22"/>
      <c r="S423" s="23"/>
      <c r="T423" s="24"/>
      <c r="U423" s="27"/>
      <c r="V423" s="49"/>
      <c r="Z423" s="67"/>
    </row>
    <row r="424" spans="1:26" s="130" customFormat="1" ht="24.75" customHeight="1">
      <c r="A424" s="69" t="s">
        <v>100</v>
      </c>
      <c r="B424" s="28">
        <v>0.2868055555555554</v>
      </c>
      <c r="C424" s="28">
        <v>0.34722222222222204</v>
      </c>
      <c r="D424" s="28">
        <v>0.4284722222222222</v>
      </c>
      <c r="E424" s="28">
        <v>0.48958333333333326</v>
      </c>
      <c r="F424" s="28">
        <v>0.5715277777777776</v>
      </c>
      <c r="G424" s="28">
        <v>0.6326388888888884</v>
      </c>
      <c r="H424" s="28">
        <v>0.7152777777777771</v>
      </c>
      <c r="I424" s="28">
        <v>0.7868055555555545</v>
      </c>
      <c r="J424" s="28">
        <v>0.8652777777777766</v>
      </c>
      <c r="K424" s="28">
        <v>0.9374999999999984</v>
      </c>
      <c r="L424" s="28"/>
      <c r="M424" s="28"/>
      <c r="N424" s="28"/>
      <c r="O424" s="28"/>
      <c r="P424" s="28"/>
      <c r="Q424" s="28"/>
      <c r="R424" s="22"/>
      <c r="S424" s="23"/>
      <c r="T424" s="24"/>
      <c r="U424" s="27"/>
      <c r="V424" s="49"/>
      <c r="Z424" s="67"/>
    </row>
    <row r="425" spans="1:26" s="130" customFormat="1" ht="24.75" customHeight="1">
      <c r="A425" s="133">
        <v>19</v>
      </c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0"/>
      <c r="S425" s="23"/>
      <c r="T425" s="24"/>
      <c r="U425" s="27"/>
      <c r="V425" s="49"/>
      <c r="Z425" s="67"/>
    </row>
    <row r="426" spans="1:26" s="130" customFormat="1" ht="24.75" customHeight="1">
      <c r="A426" s="133">
        <v>20</v>
      </c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0"/>
      <c r="S426" s="24"/>
      <c r="T426" s="24"/>
      <c r="U426" s="27"/>
      <c r="Z426" s="67"/>
    </row>
    <row r="427" spans="1:26" s="130" customFormat="1" ht="24.75" customHeight="1">
      <c r="A427" s="133">
        <v>21</v>
      </c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7"/>
      <c r="Z427" s="67"/>
    </row>
    <row r="428" spans="1:26" s="130" customFormat="1" ht="24.75" customHeight="1">
      <c r="A428" s="133">
        <v>22</v>
      </c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7"/>
      <c r="Z428" s="67"/>
    </row>
    <row r="429" spans="1:26" s="130" customFormat="1" ht="24.75" customHeight="1">
      <c r="A429" s="133">
        <v>23</v>
      </c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7"/>
      <c r="Z429" s="67"/>
    </row>
    <row r="430" spans="1:26" s="130" customFormat="1" ht="24.75" customHeight="1">
      <c r="A430" s="133">
        <v>24</v>
      </c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7"/>
      <c r="Z430" s="67"/>
    </row>
    <row r="431" spans="1:26" s="130" customFormat="1" ht="24.75" customHeight="1">
      <c r="A431" s="133">
        <v>25</v>
      </c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7"/>
      <c r="Z431" s="67"/>
    </row>
    <row r="432" spans="1:26" s="130" customFormat="1" ht="24.75" customHeight="1">
      <c r="A432" s="133">
        <v>26</v>
      </c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7"/>
      <c r="Z432" s="67"/>
    </row>
    <row r="433" spans="1:26" s="130" customFormat="1" ht="24.75" customHeight="1">
      <c r="A433" s="133">
        <v>27</v>
      </c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7"/>
      <c r="Z433" s="67"/>
    </row>
    <row r="434" spans="1:26" s="130" customFormat="1" ht="24.75" customHeight="1">
      <c r="A434" s="133">
        <v>28</v>
      </c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7"/>
      <c r="Z434" s="67"/>
    </row>
    <row r="435" spans="1:26" s="130" customFormat="1" ht="24.75" customHeight="1">
      <c r="A435" s="133">
        <v>29</v>
      </c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7"/>
      <c r="Z435" s="67"/>
    </row>
    <row r="436" spans="1:26" s="130" customFormat="1" ht="24.75" customHeight="1">
      <c r="A436" s="133">
        <v>30</v>
      </c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7"/>
      <c r="Z436" s="67"/>
    </row>
    <row r="437" spans="1:26" s="130" customFormat="1" ht="24.75" customHeight="1">
      <c r="A437" s="133">
        <v>31</v>
      </c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30"/>
      <c r="Z437" s="67"/>
    </row>
    <row r="438" spans="1:26" s="130" customFormat="1" ht="24.75" customHeight="1">
      <c r="A438" s="133">
        <v>32</v>
      </c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30"/>
      <c r="Z438" s="67"/>
    </row>
    <row r="439" spans="1:26" s="130" customFormat="1" ht="24.75" customHeight="1" thickBot="1">
      <c r="A439" s="133">
        <v>33</v>
      </c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3"/>
      <c r="Z439" s="67"/>
    </row>
    <row r="440" spans="1:26" s="130" customFormat="1" ht="19.5" customHeight="1" thickBot="1">
      <c r="A440" s="455" t="s">
        <v>83</v>
      </c>
      <c r="B440" s="456"/>
      <c r="C440" s="457" t="s">
        <v>52</v>
      </c>
      <c r="D440" s="457"/>
      <c r="E440" s="457"/>
      <c r="F440" s="458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Z440" s="67"/>
    </row>
    <row r="441" spans="1:26" s="130" customFormat="1" ht="31.5" customHeight="1" thickBot="1">
      <c r="A441" s="461" t="s">
        <v>87</v>
      </c>
      <c r="B441" s="462"/>
      <c r="C441" s="462"/>
      <c r="D441" s="462"/>
      <c r="E441" s="463"/>
      <c r="H441" s="464" t="s">
        <v>88</v>
      </c>
      <c r="I441" s="465"/>
      <c r="J441" s="465"/>
      <c r="K441" s="17" t="s">
        <v>65</v>
      </c>
      <c r="L441" s="391" t="s">
        <v>89</v>
      </c>
      <c r="M441" s="391"/>
      <c r="N441" s="392"/>
      <c r="O441" s="131"/>
      <c r="P441" s="54"/>
      <c r="Q441" s="54"/>
      <c r="R441" s="54"/>
      <c r="T441" s="466" t="s">
        <v>85</v>
      </c>
      <c r="U441" s="467"/>
      <c r="V441" s="18">
        <f>V443/V448</f>
        <v>0.009398148148148149</v>
      </c>
      <c r="W441" s="18">
        <f>W443/W448</f>
        <v>0.009398148148148149</v>
      </c>
      <c r="X441" s="18">
        <f>AVERAGE(V441,W441)</f>
        <v>0.009398148148148149</v>
      </c>
      <c r="Y441" s="37" t="s">
        <v>29</v>
      </c>
      <c r="Z441" s="38">
        <f>ROUND(X441*1440,0)/1440</f>
        <v>0.009722222222222222</v>
      </c>
    </row>
    <row r="442" spans="15:26" s="130" customFormat="1" ht="9" customHeight="1" thickBot="1">
      <c r="O442" s="131"/>
      <c r="P442" s="131"/>
      <c r="Q442" s="131"/>
      <c r="V442" s="18">
        <v>0.23958333333333334</v>
      </c>
      <c r="W442" s="18">
        <v>0.23263888888888887</v>
      </c>
      <c r="Z442" s="67"/>
    </row>
    <row r="443" spans="1:26" s="130" customFormat="1" ht="19.5" customHeight="1" thickBot="1">
      <c r="A443" s="553" t="s">
        <v>67</v>
      </c>
      <c r="B443" s="554"/>
      <c r="C443" s="470" t="s">
        <v>90</v>
      </c>
      <c r="D443" s="471"/>
      <c r="E443" s="472"/>
      <c r="F443" s="525"/>
      <c r="G443" s="526"/>
      <c r="H443" s="526"/>
      <c r="I443" s="526"/>
      <c r="J443" s="526"/>
      <c r="N443" s="385" t="s">
        <v>31</v>
      </c>
      <c r="O443" s="386"/>
      <c r="P443" s="529">
        <f>Z441</f>
        <v>0.009722222222222222</v>
      </c>
      <c r="Q443" s="530"/>
      <c r="S443" s="19" t="s">
        <v>70</v>
      </c>
      <c r="T443" s="476">
        <v>0.05555555555555555</v>
      </c>
      <c r="U443" s="477"/>
      <c r="V443" s="18">
        <f>V444-V442</f>
        <v>0.7048611111111112</v>
      </c>
      <c r="W443" s="18">
        <f>W444-W442</f>
        <v>0.7048611111111112</v>
      </c>
      <c r="Z443" s="67"/>
    </row>
    <row r="444" spans="22:26" s="130" customFormat="1" ht="9" customHeight="1" thickBot="1">
      <c r="V444" s="18">
        <v>0.9444444444444445</v>
      </c>
      <c r="W444" s="18">
        <v>0.9375</v>
      </c>
      <c r="Z444" s="67"/>
    </row>
    <row r="445" spans="1:26" s="130" customFormat="1" ht="19.5" customHeight="1">
      <c r="A445" s="551" t="s">
        <v>71</v>
      </c>
      <c r="B445" s="548">
        <v>1</v>
      </c>
      <c r="C445" s="549"/>
      <c r="D445" s="548">
        <v>2</v>
      </c>
      <c r="E445" s="549"/>
      <c r="F445" s="548">
        <v>3</v>
      </c>
      <c r="G445" s="549"/>
      <c r="H445" s="548">
        <v>4</v>
      </c>
      <c r="I445" s="549"/>
      <c r="J445" s="548">
        <v>5</v>
      </c>
      <c r="K445" s="549"/>
      <c r="L445" s="548">
        <v>6</v>
      </c>
      <c r="M445" s="549"/>
      <c r="N445" s="548">
        <v>7</v>
      </c>
      <c r="O445" s="549"/>
      <c r="P445" s="548">
        <v>8</v>
      </c>
      <c r="Q445" s="549"/>
      <c r="R445" s="548">
        <v>9</v>
      </c>
      <c r="S445" s="549"/>
      <c r="T445" s="548">
        <v>10</v>
      </c>
      <c r="U445" s="550"/>
      <c r="Z445" s="67"/>
    </row>
    <row r="446" spans="1:26" s="130" customFormat="1" ht="19.5" customHeight="1">
      <c r="A446" s="552"/>
      <c r="B446" s="20" t="s">
        <v>88</v>
      </c>
      <c r="C446" s="20" t="s">
        <v>91</v>
      </c>
      <c r="D446" s="20" t="s">
        <v>88</v>
      </c>
      <c r="E446" s="20" t="s">
        <v>91</v>
      </c>
      <c r="F446" s="20" t="s">
        <v>88</v>
      </c>
      <c r="G446" s="20" t="s">
        <v>91</v>
      </c>
      <c r="H446" s="20" t="s">
        <v>88</v>
      </c>
      <c r="I446" s="20" t="s">
        <v>91</v>
      </c>
      <c r="J446" s="20" t="s">
        <v>88</v>
      </c>
      <c r="K446" s="20" t="s">
        <v>91</v>
      </c>
      <c r="L446" s="20" t="s">
        <v>88</v>
      </c>
      <c r="M446" s="20" t="s">
        <v>91</v>
      </c>
      <c r="N446" s="20"/>
      <c r="O446" s="20"/>
      <c r="P446" s="20"/>
      <c r="Q446" s="20"/>
      <c r="R446" s="20"/>
      <c r="S446" s="20"/>
      <c r="T446" s="20"/>
      <c r="U446" s="21"/>
      <c r="V446" s="130" t="s">
        <v>32</v>
      </c>
      <c r="W446" s="73" t="s">
        <v>33</v>
      </c>
      <c r="Z446" s="67"/>
    </row>
    <row r="447" spans="1:26" s="130" customFormat="1" ht="24.75" customHeight="1">
      <c r="A447" s="133">
        <v>1</v>
      </c>
      <c r="B447" s="28"/>
      <c r="C447" s="39" t="s">
        <v>101</v>
      </c>
      <c r="D447" s="28">
        <v>0.2965277777777777</v>
      </c>
      <c r="E447" s="28">
        <v>0.35694444444444473</v>
      </c>
      <c r="F447" s="28">
        <v>0.4312500000000003</v>
      </c>
      <c r="G447" s="28">
        <v>0.4916666666666673</v>
      </c>
      <c r="H447" s="28">
        <v>0.5770833333333335</v>
      </c>
      <c r="I447" s="28">
        <v>0.6375000000000002</v>
      </c>
      <c r="J447" s="28">
        <v>0.7236111111111108</v>
      </c>
      <c r="K447" s="28">
        <v>0.7881944444444441</v>
      </c>
      <c r="L447" s="28">
        <v>0.876388888888888</v>
      </c>
      <c r="M447" s="28"/>
      <c r="N447" s="28"/>
      <c r="O447" s="28"/>
      <c r="P447" s="28"/>
      <c r="Q447" s="28"/>
      <c r="R447" s="22"/>
      <c r="S447" s="23"/>
      <c r="T447" s="24"/>
      <c r="U447" s="27"/>
      <c r="V447" s="25">
        <f>COUNTA(B447:U479)</f>
        <v>150</v>
      </c>
      <c r="W447" s="36">
        <f>V447/15/2</f>
        <v>5</v>
      </c>
      <c r="Z447" s="187"/>
    </row>
    <row r="448" spans="1:26" s="130" customFormat="1" ht="24.75" customHeight="1">
      <c r="A448" s="69" t="s">
        <v>93</v>
      </c>
      <c r="B448" s="39"/>
      <c r="C448" s="28">
        <v>0.23263888888888887</v>
      </c>
      <c r="D448" s="28">
        <v>0.3048611111111111</v>
      </c>
      <c r="E448" s="28">
        <v>0.36597222222222253</v>
      </c>
      <c r="F448" s="28">
        <v>0.44097222222222254</v>
      </c>
      <c r="G448" s="28">
        <v>0.5013888888888896</v>
      </c>
      <c r="H448" s="28">
        <v>0.5868055555555557</v>
      </c>
      <c r="I448" s="28">
        <v>0.6472222222222224</v>
      </c>
      <c r="J448" s="28">
        <v>0.7340277777777774</v>
      </c>
      <c r="K448" s="28">
        <v>0.7979166666666663</v>
      </c>
      <c r="L448" s="28">
        <v>0.8861111111111102</v>
      </c>
      <c r="M448" s="28"/>
      <c r="N448" s="28"/>
      <c r="O448" s="28"/>
      <c r="P448" s="28"/>
      <c r="Q448" s="39"/>
      <c r="R448" s="22"/>
      <c r="S448" s="23"/>
      <c r="T448" s="24"/>
      <c r="U448" s="27"/>
      <c r="V448" s="26">
        <f>COUNTA(B447:B479,D447:D479,F447:F479,H447:H479,J447:J479,L447:L479,N447:N479,P447:P479,R447:R479,T447:T479)</f>
        <v>75</v>
      </c>
      <c r="W448" s="26">
        <f>COUNTA(C447:C479,E447:E479,G447:G479,I447:I479,K447:K479,M447:M479,O447:O479,Q447:Q479,S447:S479,U447:U479)</f>
        <v>75</v>
      </c>
      <c r="Y448" s="130">
        <f>(V448+W448)/2</f>
        <v>75</v>
      </c>
      <c r="Z448" s="187"/>
    </row>
    <row r="449" spans="1:26" s="130" customFormat="1" ht="24.75" customHeight="1">
      <c r="A449" s="133">
        <v>3</v>
      </c>
      <c r="B449" s="28"/>
      <c r="C449" s="28">
        <v>0.24166666666666664</v>
      </c>
      <c r="D449" s="28">
        <v>0.31319444444444444</v>
      </c>
      <c r="E449" s="28">
        <v>0.37500000000000033</v>
      </c>
      <c r="F449" s="28">
        <v>0.4506944444444448</v>
      </c>
      <c r="G449" s="28">
        <v>0.5111111111111117</v>
      </c>
      <c r="H449" s="28">
        <v>0.5965277777777779</v>
      </c>
      <c r="I449" s="28">
        <v>0.6569444444444446</v>
      </c>
      <c r="J449" s="28">
        <v>0.744444444444444</v>
      </c>
      <c r="K449" s="28">
        <v>0.8076388888888885</v>
      </c>
      <c r="L449" s="28">
        <v>0.8958333333333324</v>
      </c>
      <c r="M449" s="28"/>
      <c r="N449" s="28"/>
      <c r="O449" s="28"/>
      <c r="P449" s="28"/>
      <c r="Q449" s="28"/>
      <c r="R449" s="22"/>
      <c r="S449" s="23"/>
      <c r="T449" s="24"/>
      <c r="U449" s="27"/>
      <c r="V449" s="130" t="s">
        <v>37</v>
      </c>
      <c r="W449" s="130" t="s">
        <v>38</v>
      </c>
      <c r="Y449" s="130" t="s">
        <v>39</v>
      </c>
      <c r="Z449" s="187"/>
    </row>
    <row r="450" spans="1:26" s="130" customFormat="1" ht="24.75" customHeight="1">
      <c r="A450" s="133">
        <v>4</v>
      </c>
      <c r="B450" s="28"/>
      <c r="C450" s="28">
        <v>0.25069444444444444</v>
      </c>
      <c r="D450" s="28">
        <v>0.32222222222222224</v>
      </c>
      <c r="E450" s="28">
        <v>0.38402777777777813</v>
      </c>
      <c r="F450" s="28">
        <v>0.46041666666666703</v>
      </c>
      <c r="G450" s="28">
        <v>0.5208333333333339</v>
      </c>
      <c r="H450" s="28">
        <v>0.6062500000000001</v>
      </c>
      <c r="I450" s="28">
        <v>0.6666666666666667</v>
      </c>
      <c r="J450" s="28">
        <v>0.7548611111111106</v>
      </c>
      <c r="K450" s="28">
        <v>0.8173611111111106</v>
      </c>
      <c r="L450" s="28">
        <v>0.9055555555555546</v>
      </c>
      <c r="M450" s="28"/>
      <c r="N450" s="28"/>
      <c r="O450" s="28"/>
      <c r="P450" s="28"/>
      <c r="Q450" s="28"/>
      <c r="R450" s="22"/>
      <c r="S450" s="23"/>
      <c r="T450" s="24"/>
      <c r="U450" s="27"/>
      <c r="V450" s="49">
        <f>L448-L447</f>
        <v>0.009722222222222188</v>
      </c>
      <c r="W450" s="49">
        <f>K457-K456</f>
        <v>0.011111111111111072</v>
      </c>
      <c r="Z450" s="187"/>
    </row>
    <row r="451" spans="1:26" s="130" customFormat="1" ht="24.75" customHeight="1">
      <c r="A451" s="69" t="s">
        <v>102</v>
      </c>
      <c r="B451" s="28"/>
      <c r="C451" s="28">
        <v>0.25972222222222224</v>
      </c>
      <c r="D451" s="28">
        <v>0.33125000000000004</v>
      </c>
      <c r="E451" s="28">
        <v>0.39305555555555594</v>
      </c>
      <c r="F451" s="28">
        <v>0.4701388888888893</v>
      </c>
      <c r="G451" s="28">
        <v>0.5305555555555561</v>
      </c>
      <c r="H451" s="28">
        <v>0.6159722222222223</v>
      </c>
      <c r="I451" s="28">
        <v>0.6763888888888889</v>
      </c>
      <c r="J451" s="28">
        <v>0.7652777777777773</v>
      </c>
      <c r="K451" s="28">
        <v>0.8270833333333328</v>
      </c>
      <c r="L451" s="28">
        <v>0.9152777777777767</v>
      </c>
      <c r="M451" s="28"/>
      <c r="N451" s="28"/>
      <c r="O451" s="28"/>
      <c r="P451" s="28"/>
      <c r="Q451" s="28"/>
      <c r="R451" s="22"/>
      <c r="S451" s="23"/>
      <c r="T451" s="24"/>
      <c r="U451" s="27"/>
      <c r="V451" s="49">
        <f aca="true" t="shared" si="8" ref="V451:V456">L449-L448</f>
        <v>0.009722222222222188</v>
      </c>
      <c r="W451" s="49">
        <f>K458-K457</f>
        <v>0.011111111111111072</v>
      </c>
      <c r="Z451" s="187"/>
    </row>
    <row r="452" spans="1:26" s="130" customFormat="1" ht="24.75" customHeight="1">
      <c r="A452" s="133">
        <v>6</v>
      </c>
      <c r="B452" s="28"/>
      <c r="C452" s="28">
        <v>0.26875000000000004</v>
      </c>
      <c r="D452" s="28">
        <v>0.34027777777777785</v>
      </c>
      <c r="E452" s="28">
        <v>0.40208333333333374</v>
      </c>
      <c r="F452" s="28">
        <v>0.4798611111111115</v>
      </c>
      <c r="G452" s="28">
        <v>0.5402777777777783</v>
      </c>
      <c r="H452" s="28">
        <v>0.6256944444444444</v>
      </c>
      <c r="I452" s="28">
        <v>0.6861111111111111</v>
      </c>
      <c r="J452" s="28">
        <v>0.7756944444444439</v>
      </c>
      <c r="K452" s="28">
        <v>0.8374999999999995</v>
      </c>
      <c r="L452" s="28">
        <v>0.9249999999999989</v>
      </c>
      <c r="M452" s="28"/>
      <c r="N452" s="28"/>
      <c r="O452" s="28"/>
      <c r="P452" s="28"/>
      <c r="Q452" s="28"/>
      <c r="R452" s="22"/>
      <c r="S452" s="23"/>
      <c r="T452" s="24"/>
      <c r="U452" s="27"/>
      <c r="V452" s="49">
        <f t="shared" si="8"/>
        <v>0.009722222222222188</v>
      </c>
      <c r="W452" s="49">
        <f>K459-K458</f>
        <v>0.011111111111111072</v>
      </c>
      <c r="Z452" s="187"/>
    </row>
    <row r="453" spans="1:26" s="130" customFormat="1" ht="24.75" customHeight="1">
      <c r="A453" s="133">
        <v>7</v>
      </c>
      <c r="B453" s="28"/>
      <c r="C453" s="28">
        <v>0.2770833333333334</v>
      </c>
      <c r="D453" s="28">
        <v>0.34930555555555565</v>
      </c>
      <c r="E453" s="28">
        <v>0.41111111111111154</v>
      </c>
      <c r="F453" s="28">
        <v>0.48958333333333376</v>
      </c>
      <c r="G453" s="28">
        <v>0.5500000000000005</v>
      </c>
      <c r="H453" s="28">
        <v>0.6354166666666666</v>
      </c>
      <c r="I453" s="28">
        <v>0.6958333333333333</v>
      </c>
      <c r="J453" s="28">
        <v>0.7861111111111105</v>
      </c>
      <c r="K453" s="28">
        <v>0.8486111111111105</v>
      </c>
      <c r="L453" s="28">
        <v>0.9347222222222211</v>
      </c>
      <c r="M453" s="28"/>
      <c r="N453" s="28"/>
      <c r="O453" s="28"/>
      <c r="P453" s="28"/>
      <c r="Q453" s="28"/>
      <c r="R453" s="22"/>
      <c r="S453" s="23"/>
      <c r="T453" s="24"/>
      <c r="U453" s="27"/>
      <c r="V453" s="49">
        <f t="shared" si="8"/>
        <v>0.009722222222222188</v>
      </c>
      <c r="W453" s="49">
        <f>K460-K459</f>
        <v>0.011111111111111072</v>
      </c>
      <c r="Z453" s="187"/>
    </row>
    <row r="454" spans="1:26" s="130" customFormat="1" ht="24.75" customHeight="1">
      <c r="A454" s="69" t="s">
        <v>96</v>
      </c>
      <c r="B454" s="28"/>
      <c r="C454" s="28">
        <v>0.28541666666666676</v>
      </c>
      <c r="D454" s="28">
        <v>0.35833333333333345</v>
      </c>
      <c r="E454" s="28">
        <v>0.42013888888888934</v>
      </c>
      <c r="F454" s="28">
        <v>0.499305555555556</v>
      </c>
      <c r="G454" s="28">
        <v>0.5597222222222227</v>
      </c>
      <c r="H454" s="28">
        <v>0.6451388888888888</v>
      </c>
      <c r="I454" s="28">
        <v>0.7055555555555555</v>
      </c>
      <c r="J454" s="28">
        <v>0.7965277777777772</v>
      </c>
      <c r="K454" s="28">
        <v>0.8597222222222216</v>
      </c>
      <c r="L454" s="28">
        <v>0.9444444444444433</v>
      </c>
      <c r="M454" s="28"/>
      <c r="N454" s="28"/>
      <c r="O454" s="28"/>
      <c r="P454" s="28"/>
      <c r="Q454" s="28"/>
      <c r="R454" s="22"/>
      <c r="S454" s="23"/>
      <c r="T454" s="24"/>
      <c r="U454" s="27"/>
      <c r="V454" s="49">
        <f t="shared" si="8"/>
        <v>0.009722222222222188</v>
      </c>
      <c r="W454" s="49">
        <f>K461-K460</f>
        <v>0.011111111111111072</v>
      </c>
      <c r="Z454" s="187"/>
    </row>
    <row r="455" spans="1:26" s="130" customFormat="1" ht="24.75" customHeight="1">
      <c r="A455" s="133">
        <v>9</v>
      </c>
      <c r="B455" s="28">
        <v>0.23958333333333334</v>
      </c>
      <c r="C455" s="28">
        <v>0.2937500000000001</v>
      </c>
      <c r="D455" s="28">
        <v>0.36736111111111125</v>
      </c>
      <c r="E455" s="28">
        <v>0.42916666666666714</v>
      </c>
      <c r="F455" s="28">
        <v>0.5090277777777782</v>
      </c>
      <c r="G455" s="28">
        <v>0.5694444444444449</v>
      </c>
      <c r="H455" s="28">
        <v>0.654861111111111</v>
      </c>
      <c r="I455" s="28">
        <v>0.7152777777777777</v>
      </c>
      <c r="J455" s="28">
        <v>0.8069444444444438</v>
      </c>
      <c r="K455" s="28">
        <v>0.8708333333333327</v>
      </c>
      <c r="L455" s="28"/>
      <c r="M455" s="28"/>
      <c r="N455" s="28"/>
      <c r="O455" s="28"/>
      <c r="P455" s="28"/>
      <c r="Q455" s="28"/>
      <c r="R455" s="22"/>
      <c r="S455" s="23"/>
      <c r="T455" s="24"/>
      <c r="U455" s="27"/>
      <c r="V455" s="49">
        <f t="shared" si="8"/>
        <v>0.009722222222222188</v>
      </c>
      <c r="W455" s="49"/>
      <c r="Z455" s="187"/>
    </row>
    <row r="456" spans="1:26" s="130" customFormat="1" ht="24.75" customHeight="1">
      <c r="A456" s="133">
        <v>10</v>
      </c>
      <c r="B456" s="28">
        <v>0.24861111111111112</v>
      </c>
      <c r="C456" s="28">
        <v>0.3027777777777779</v>
      </c>
      <c r="D456" s="28">
        <v>0.37638888888888905</v>
      </c>
      <c r="E456" s="28">
        <v>0.43819444444444494</v>
      </c>
      <c r="F456" s="28">
        <v>0.5187500000000004</v>
      </c>
      <c r="G456" s="28">
        <v>0.579166666666667</v>
      </c>
      <c r="H456" s="28">
        <v>0.6645833333333332</v>
      </c>
      <c r="I456" s="28">
        <v>0.7256944444444443</v>
      </c>
      <c r="J456" s="28">
        <v>0.8173611111111104</v>
      </c>
      <c r="K456" s="28">
        <v>0.8819444444444438</v>
      </c>
      <c r="L456" s="28"/>
      <c r="M456" s="28"/>
      <c r="N456" s="28"/>
      <c r="O456" s="28"/>
      <c r="P456" s="28"/>
      <c r="Q456" s="28"/>
      <c r="R456" s="22"/>
      <c r="S456" s="23"/>
      <c r="T456" s="24"/>
      <c r="U456" s="27"/>
      <c r="V456" s="49">
        <f t="shared" si="8"/>
        <v>0.009722222222222188</v>
      </c>
      <c r="W456" s="49"/>
      <c r="Z456" s="187"/>
    </row>
    <row r="457" spans="1:26" s="130" customFormat="1" ht="24.75" customHeight="1">
      <c r="A457" s="69" t="s">
        <v>97</v>
      </c>
      <c r="B457" s="28">
        <v>0.2576388888888889</v>
      </c>
      <c r="C457" s="28">
        <v>0.3118055555555557</v>
      </c>
      <c r="D457" s="28">
        <v>0.38541666666666685</v>
      </c>
      <c r="E457" s="28">
        <v>0.4465277777777783</v>
      </c>
      <c r="F457" s="28">
        <v>0.5284722222222226</v>
      </c>
      <c r="G457" s="28">
        <v>0.5888888888888892</v>
      </c>
      <c r="H457" s="28">
        <v>0.6743055555555554</v>
      </c>
      <c r="I457" s="28">
        <v>0.7361111111111109</v>
      </c>
      <c r="J457" s="28">
        <v>0.8277777777777771</v>
      </c>
      <c r="K457" s="28">
        <v>0.8930555555555548</v>
      </c>
      <c r="L457" s="28"/>
      <c r="M457" s="28"/>
      <c r="N457" s="28"/>
      <c r="O457" s="28"/>
      <c r="P457" s="28"/>
      <c r="Q457" s="28"/>
      <c r="R457" s="22"/>
      <c r="S457" s="23"/>
      <c r="T457" s="24"/>
      <c r="U457" s="27"/>
      <c r="V457" s="49"/>
      <c r="W457" s="49"/>
      <c r="Z457" s="67"/>
    </row>
    <row r="458" spans="1:26" s="130" customFormat="1" ht="24.75" customHeight="1">
      <c r="A458" s="133">
        <v>12</v>
      </c>
      <c r="B458" s="28">
        <v>0.2659722222222223</v>
      </c>
      <c r="C458" s="28">
        <v>0.3208333333333335</v>
      </c>
      <c r="D458" s="28">
        <v>0.39444444444444465</v>
      </c>
      <c r="E458" s="28">
        <v>0.45486111111111166</v>
      </c>
      <c r="F458" s="28">
        <v>0.5381944444444448</v>
      </c>
      <c r="G458" s="28">
        <v>0.5986111111111114</v>
      </c>
      <c r="H458" s="28">
        <v>0.6840277777777776</v>
      </c>
      <c r="I458" s="28">
        <v>0.7465277777777776</v>
      </c>
      <c r="J458" s="28">
        <v>0.8374999999999992</v>
      </c>
      <c r="K458" s="28">
        <v>0.9041666666666659</v>
      </c>
      <c r="L458" s="28"/>
      <c r="M458" s="28"/>
      <c r="N458" s="28"/>
      <c r="O458" s="28"/>
      <c r="P458" s="28"/>
      <c r="Q458" s="28"/>
      <c r="R458" s="22"/>
      <c r="S458" s="23"/>
      <c r="T458" s="24"/>
      <c r="U458" s="27"/>
      <c r="V458" s="49"/>
      <c r="W458" s="49"/>
      <c r="Z458" s="67"/>
    </row>
    <row r="459" spans="1:26" s="130" customFormat="1" ht="24.75" customHeight="1">
      <c r="A459" s="133">
        <v>13</v>
      </c>
      <c r="B459" s="28">
        <v>0.27361111111111114</v>
      </c>
      <c r="C459" s="28">
        <v>0.3298611111111113</v>
      </c>
      <c r="D459" s="28">
        <v>0.40347222222222245</v>
      </c>
      <c r="E459" s="28">
        <v>0.46388888888888946</v>
      </c>
      <c r="F459" s="28">
        <v>0.5479166666666669</v>
      </c>
      <c r="G459" s="28">
        <v>0.6083333333333336</v>
      </c>
      <c r="H459" s="28">
        <v>0.6937499999999998</v>
      </c>
      <c r="I459" s="28">
        <v>0.7569444444444442</v>
      </c>
      <c r="J459" s="28">
        <v>0.8472222222222214</v>
      </c>
      <c r="K459" s="28">
        <v>0.915277777777777</v>
      </c>
      <c r="L459" s="28"/>
      <c r="M459" s="28"/>
      <c r="N459" s="28"/>
      <c r="O459" s="28"/>
      <c r="P459" s="28"/>
      <c r="Q459" s="28"/>
      <c r="R459" s="22"/>
      <c r="S459" s="23"/>
      <c r="T459" s="24"/>
      <c r="U459" s="27"/>
      <c r="V459" s="49"/>
      <c r="W459" s="49"/>
      <c r="Z459" s="67"/>
    </row>
    <row r="460" spans="1:26" s="130" customFormat="1" ht="24.75" customHeight="1">
      <c r="A460" s="69" t="s">
        <v>103</v>
      </c>
      <c r="B460" s="28">
        <v>0.28125</v>
      </c>
      <c r="C460" s="28">
        <v>0.33888888888888913</v>
      </c>
      <c r="D460" s="28">
        <v>0.41250000000000026</v>
      </c>
      <c r="E460" s="28">
        <v>0.47291666666666726</v>
      </c>
      <c r="F460" s="28">
        <v>0.5576388888888891</v>
      </c>
      <c r="G460" s="28">
        <v>0.6180555555555558</v>
      </c>
      <c r="H460" s="28">
        <v>0.7034722222222219</v>
      </c>
      <c r="I460" s="28">
        <v>0.7673611111111108</v>
      </c>
      <c r="J460" s="28">
        <v>0.8569444444444436</v>
      </c>
      <c r="K460" s="28">
        <v>0.926388888888888</v>
      </c>
      <c r="L460" s="28"/>
      <c r="M460" s="28"/>
      <c r="N460" s="39"/>
      <c r="O460" s="28"/>
      <c r="P460" s="28"/>
      <c r="Q460" s="28"/>
      <c r="R460" s="22"/>
      <c r="S460" s="23"/>
      <c r="T460" s="24"/>
      <c r="U460" s="27"/>
      <c r="V460" s="49"/>
      <c r="W460" s="49"/>
      <c r="Z460" s="67"/>
    </row>
    <row r="461" spans="1:26" s="130" customFormat="1" ht="24.75" customHeight="1">
      <c r="A461" s="133">
        <v>15</v>
      </c>
      <c r="B461" s="28">
        <v>0.28888888888888886</v>
      </c>
      <c r="C461" s="28">
        <v>0.34791666666666693</v>
      </c>
      <c r="D461" s="28">
        <v>0.42152777777777806</v>
      </c>
      <c r="E461" s="28">
        <v>0.48194444444444506</v>
      </c>
      <c r="F461" s="28">
        <v>0.5673611111111113</v>
      </c>
      <c r="G461" s="28">
        <v>0.627777777777778</v>
      </c>
      <c r="H461" s="28">
        <v>0.7131944444444441</v>
      </c>
      <c r="I461" s="28">
        <v>0.7777777777777775</v>
      </c>
      <c r="J461" s="28">
        <v>0.8666666666666658</v>
      </c>
      <c r="K461" s="28">
        <v>0.9374999999999991</v>
      </c>
      <c r="L461" s="28"/>
      <c r="M461" s="28"/>
      <c r="N461" s="28"/>
      <c r="O461" s="28"/>
      <c r="P461" s="28"/>
      <c r="Q461" s="28"/>
      <c r="R461" s="22"/>
      <c r="S461" s="23"/>
      <c r="T461" s="24"/>
      <c r="U461" s="27"/>
      <c r="V461" s="49"/>
      <c r="W461" s="49"/>
      <c r="Z461" s="67"/>
    </row>
    <row r="462" spans="1:26" s="130" customFormat="1" ht="24.75" customHeight="1">
      <c r="A462" s="133">
        <v>16</v>
      </c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2"/>
      <c r="S462" s="23"/>
      <c r="T462" s="24"/>
      <c r="U462" s="27"/>
      <c r="V462" s="49"/>
      <c r="Z462" s="67"/>
    </row>
    <row r="463" spans="1:26" s="130" customFormat="1" ht="24.75" customHeight="1">
      <c r="A463" s="133">
        <v>17</v>
      </c>
      <c r="B463" s="28"/>
      <c r="C463" s="28"/>
      <c r="D463" s="60"/>
      <c r="E463" s="28"/>
      <c r="F463" s="60"/>
      <c r="G463" s="28"/>
      <c r="H463" s="108"/>
      <c r="I463" s="28"/>
      <c r="J463" s="28"/>
      <c r="K463" s="28"/>
      <c r="L463" s="28"/>
      <c r="M463" s="28"/>
      <c r="N463" s="28"/>
      <c r="O463" s="28"/>
      <c r="P463" s="28"/>
      <c r="Q463" s="28"/>
      <c r="R463" s="22"/>
      <c r="S463" s="23"/>
      <c r="T463" s="24"/>
      <c r="U463" s="27"/>
      <c r="Z463" s="67"/>
    </row>
    <row r="464" spans="1:26" s="130" customFormat="1" ht="24.75" customHeight="1">
      <c r="A464" s="133">
        <v>18</v>
      </c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2"/>
      <c r="S464" s="23"/>
      <c r="T464" s="24"/>
      <c r="U464" s="27"/>
      <c r="Z464" s="67"/>
    </row>
    <row r="465" spans="1:26" s="130" customFormat="1" ht="24.75" customHeight="1">
      <c r="A465" s="133">
        <v>19</v>
      </c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0"/>
      <c r="S465" s="23"/>
      <c r="T465" s="24"/>
      <c r="U465" s="27"/>
      <c r="Z465" s="67"/>
    </row>
    <row r="466" spans="1:26" s="130" customFormat="1" ht="24.75" customHeight="1">
      <c r="A466" s="133">
        <v>20</v>
      </c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0"/>
      <c r="S466" s="24"/>
      <c r="T466" s="24"/>
      <c r="U466" s="27"/>
      <c r="Z466" s="67"/>
    </row>
    <row r="467" spans="1:26" s="130" customFormat="1" ht="24.75" customHeight="1">
      <c r="A467" s="133">
        <v>21</v>
      </c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7"/>
      <c r="Z467" s="67"/>
    </row>
    <row r="468" spans="1:26" s="130" customFormat="1" ht="24.75" customHeight="1">
      <c r="A468" s="133">
        <v>22</v>
      </c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7"/>
      <c r="Z468" s="67"/>
    </row>
    <row r="469" spans="1:26" s="130" customFormat="1" ht="24.75" customHeight="1">
      <c r="A469" s="133">
        <v>23</v>
      </c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7"/>
      <c r="Z469" s="67"/>
    </row>
    <row r="470" spans="1:26" s="130" customFormat="1" ht="24.75" customHeight="1">
      <c r="A470" s="133">
        <v>24</v>
      </c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7"/>
      <c r="Z470" s="67"/>
    </row>
    <row r="471" spans="1:26" s="130" customFormat="1" ht="24.75" customHeight="1">
      <c r="A471" s="133">
        <v>25</v>
      </c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7"/>
      <c r="Z471" s="67"/>
    </row>
    <row r="472" spans="1:26" s="130" customFormat="1" ht="24.75" customHeight="1">
      <c r="A472" s="133">
        <v>26</v>
      </c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7"/>
      <c r="Z472" s="67"/>
    </row>
    <row r="473" spans="1:26" s="130" customFormat="1" ht="24.75" customHeight="1">
      <c r="A473" s="133">
        <v>27</v>
      </c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7"/>
      <c r="Z473" s="67"/>
    </row>
    <row r="474" spans="1:26" s="130" customFormat="1" ht="24.75" customHeight="1">
      <c r="A474" s="133">
        <v>28</v>
      </c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7"/>
      <c r="Z474" s="67"/>
    </row>
    <row r="475" spans="1:26" s="130" customFormat="1" ht="24.75" customHeight="1">
      <c r="A475" s="133">
        <v>29</v>
      </c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7"/>
      <c r="Z475" s="67"/>
    </row>
    <row r="476" spans="1:26" s="130" customFormat="1" ht="24.75" customHeight="1">
      <c r="A476" s="189">
        <v>30</v>
      </c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30"/>
      <c r="Z476" s="67"/>
    </row>
    <row r="477" spans="1:26" s="130" customFormat="1" ht="24.75" customHeight="1">
      <c r="A477" s="189">
        <v>31</v>
      </c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30"/>
      <c r="Z477" s="67"/>
    </row>
    <row r="478" spans="1:26" s="130" customFormat="1" ht="24.75" customHeight="1">
      <c r="A478" s="189">
        <v>32</v>
      </c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30"/>
      <c r="Z478" s="67"/>
    </row>
    <row r="479" spans="1:26" s="130" customFormat="1" ht="24.75" customHeight="1" thickBot="1">
      <c r="A479" s="31">
        <v>33</v>
      </c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3"/>
      <c r="Z479" s="67"/>
    </row>
    <row r="480" spans="1:26" s="130" customFormat="1" ht="19.5" customHeight="1" thickBot="1">
      <c r="A480" s="545" t="s">
        <v>83</v>
      </c>
      <c r="B480" s="546"/>
      <c r="C480" s="457" t="s">
        <v>104</v>
      </c>
      <c r="D480" s="457"/>
      <c r="E480" s="457"/>
      <c r="F480" s="458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Z480" s="67"/>
    </row>
    <row r="481" spans="1:26" s="4" customFormat="1" ht="31.5" customHeight="1" thickBot="1">
      <c r="A481" s="434" t="s">
        <v>87</v>
      </c>
      <c r="B481" s="435"/>
      <c r="C481" s="435"/>
      <c r="D481" s="435"/>
      <c r="E481" s="436"/>
      <c r="F481" s="1"/>
      <c r="G481" s="1"/>
      <c r="H481" s="437" t="s">
        <v>88</v>
      </c>
      <c r="I481" s="438"/>
      <c r="J481" s="438"/>
      <c r="K481" s="2" t="s">
        <v>65</v>
      </c>
      <c r="L481" s="439" t="s">
        <v>89</v>
      </c>
      <c r="M481" s="439"/>
      <c r="N481" s="440"/>
      <c r="O481" s="3"/>
      <c r="P481" s="51"/>
      <c r="Q481" s="51"/>
      <c r="R481" s="51"/>
      <c r="S481" s="1"/>
      <c r="T481" s="483" t="s">
        <v>28</v>
      </c>
      <c r="U481" s="484"/>
      <c r="V481" s="197">
        <f>V483/V488</f>
        <v>0.007831790123456774</v>
      </c>
      <c r="W481" s="197">
        <f>W483/W488</f>
        <v>0.00783179012345679</v>
      </c>
      <c r="X481" s="197">
        <f>AVERAGE(V481,W481)</f>
        <v>0.007831790123456781</v>
      </c>
      <c r="Y481" s="55" t="s">
        <v>29</v>
      </c>
      <c r="Z481" s="56">
        <f>ROUND(X481*1440,0)/1440</f>
        <v>0.007638888888888889</v>
      </c>
    </row>
    <row r="482" spans="1:26" s="4" customFormat="1" ht="9" customHeight="1" thickBo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3"/>
      <c r="P482" s="3"/>
      <c r="Q482" s="3"/>
      <c r="R482" s="1"/>
      <c r="S482" s="1"/>
      <c r="T482" s="101"/>
      <c r="U482" s="101"/>
      <c r="V482" s="197">
        <v>0.23958333333333334</v>
      </c>
      <c r="W482" s="197">
        <v>0.23263888888888887</v>
      </c>
      <c r="X482" s="1"/>
      <c r="Y482" s="1"/>
      <c r="Z482" s="9"/>
    </row>
    <row r="483" spans="1:26" s="4" customFormat="1" ht="19.5" customHeight="1" thickBot="1">
      <c r="A483" s="543" t="s">
        <v>67</v>
      </c>
      <c r="B483" s="544"/>
      <c r="C483" s="447" t="s">
        <v>90</v>
      </c>
      <c r="D483" s="448"/>
      <c r="E483" s="449"/>
      <c r="F483" s="487"/>
      <c r="G483" s="488"/>
      <c r="H483" s="488"/>
      <c r="I483" s="488"/>
      <c r="J483" s="488"/>
      <c r="K483" s="1"/>
      <c r="L483" s="1"/>
      <c r="M483" s="1"/>
      <c r="N483" s="417" t="s">
        <v>31</v>
      </c>
      <c r="O483" s="418"/>
      <c r="P483" s="419">
        <f>MINUTE(Z481)</f>
        <v>11</v>
      </c>
      <c r="Q483" s="420"/>
      <c r="R483" s="1"/>
      <c r="S483" s="5" t="s">
        <v>70</v>
      </c>
      <c r="T483" s="497">
        <v>0.05555555555555555</v>
      </c>
      <c r="U483" s="498"/>
      <c r="V483" s="197">
        <f>V484-V482</f>
        <v>0.7048611111111096</v>
      </c>
      <c r="W483" s="197">
        <f>W484-W482</f>
        <v>0.7048611111111112</v>
      </c>
      <c r="X483" s="1"/>
      <c r="Y483" s="1"/>
      <c r="Z483" s="9"/>
    </row>
    <row r="484" spans="1:26" s="4" customFormat="1" ht="9" customHeight="1" thickBo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01"/>
      <c r="U484" s="101"/>
      <c r="V484" s="197">
        <f>L496</f>
        <v>0.944444444444443</v>
      </c>
      <c r="W484" s="197">
        <v>0.9375</v>
      </c>
      <c r="X484" s="1"/>
      <c r="Y484" s="1"/>
      <c r="Z484" s="9"/>
    </row>
    <row r="485" spans="1:26" s="4" customFormat="1" ht="19.5" customHeight="1">
      <c r="A485" s="499" t="s">
        <v>71</v>
      </c>
      <c r="B485" s="493">
        <v>1</v>
      </c>
      <c r="C485" s="494"/>
      <c r="D485" s="493">
        <v>2</v>
      </c>
      <c r="E485" s="494"/>
      <c r="F485" s="493">
        <v>3</v>
      </c>
      <c r="G485" s="494"/>
      <c r="H485" s="493">
        <v>4</v>
      </c>
      <c r="I485" s="494"/>
      <c r="J485" s="493">
        <v>5</v>
      </c>
      <c r="K485" s="494"/>
      <c r="L485" s="493">
        <v>6</v>
      </c>
      <c r="M485" s="494"/>
      <c r="N485" s="493">
        <v>7</v>
      </c>
      <c r="O485" s="494"/>
      <c r="P485" s="493">
        <v>8</v>
      </c>
      <c r="Q485" s="494"/>
      <c r="R485" s="493">
        <v>9</v>
      </c>
      <c r="S485" s="494"/>
      <c r="T485" s="495">
        <v>10</v>
      </c>
      <c r="U485" s="496"/>
      <c r="V485" s="1"/>
      <c r="W485" s="1"/>
      <c r="X485" s="1"/>
      <c r="Y485" s="1"/>
      <c r="Z485" s="9"/>
    </row>
    <row r="486" spans="1:26" s="4" customFormat="1" ht="19.5" customHeight="1">
      <c r="A486" s="500"/>
      <c r="B486" s="6" t="s">
        <v>88</v>
      </c>
      <c r="C486" s="6" t="s">
        <v>91</v>
      </c>
      <c r="D486" s="6" t="s">
        <v>88</v>
      </c>
      <c r="E486" s="6" t="s">
        <v>91</v>
      </c>
      <c r="F486" s="6" t="s">
        <v>88</v>
      </c>
      <c r="G486" s="6" t="s">
        <v>91</v>
      </c>
      <c r="H486" s="6" t="s">
        <v>88</v>
      </c>
      <c r="I486" s="6" t="s">
        <v>91</v>
      </c>
      <c r="J486" s="6" t="s">
        <v>88</v>
      </c>
      <c r="K486" s="6" t="s">
        <v>91</v>
      </c>
      <c r="L486" s="6" t="s">
        <v>88</v>
      </c>
      <c r="M486" s="6" t="s">
        <v>91</v>
      </c>
      <c r="N486" s="6"/>
      <c r="O486" s="6"/>
      <c r="P486" s="6"/>
      <c r="Q486" s="6"/>
      <c r="R486" s="6"/>
      <c r="S486" s="6"/>
      <c r="T486" s="13"/>
      <c r="U486" s="41"/>
      <c r="V486" s="1" t="s">
        <v>32</v>
      </c>
      <c r="W486" s="126" t="s">
        <v>33</v>
      </c>
      <c r="X486" s="1"/>
      <c r="Y486" s="1"/>
      <c r="Z486" s="9"/>
    </row>
    <row r="487" spans="1:26" s="4" customFormat="1" ht="24.75" customHeight="1">
      <c r="A487" s="153">
        <v>1</v>
      </c>
      <c r="B487" s="10"/>
      <c r="C487" s="58" t="s">
        <v>92</v>
      </c>
      <c r="D487" s="10">
        <v>0.2944444444444443</v>
      </c>
      <c r="E487" s="35">
        <v>0.35624999999999984</v>
      </c>
      <c r="F487" s="35">
        <v>0.4375</v>
      </c>
      <c r="G487" s="35">
        <v>0.49861111111111106</v>
      </c>
      <c r="H487" s="35">
        <v>0.5805555555555554</v>
      </c>
      <c r="I487" s="35">
        <v>0.6416666666666662</v>
      </c>
      <c r="J487" s="35">
        <v>0.7236111111111104</v>
      </c>
      <c r="K487" s="35">
        <v>0.7958333333333323</v>
      </c>
      <c r="L487" s="35">
        <v>0.8736111111111099</v>
      </c>
      <c r="M487" s="10"/>
      <c r="N487" s="58"/>
      <c r="O487" s="58"/>
      <c r="P487" s="15"/>
      <c r="Q487" s="15"/>
      <c r="R487" s="42"/>
      <c r="S487" s="43"/>
      <c r="T487" s="14"/>
      <c r="U487" s="34"/>
      <c r="V487" s="199">
        <f>COUNTA(B487:U519)</f>
        <v>180</v>
      </c>
      <c r="W487" s="200">
        <f>V487/18/2</f>
        <v>5</v>
      </c>
      <c r="X487" s="1"/>
      <c r="Y487" s="1"/>
      <c r="Z487" s="201"/>
    </row>
    <row r="488" spans="1:26" s="4" customFormat="1" ht="24.75" customHeight="1">
      <c r="A488" s="68" t="s">
        <v>93</v>
      </c>
      <c r="B488" s="58"/>
      <c r="C488" s="10">
        <v>0.23263888888888887</v>
      </c>
      <c r="D488" s="10">
        <v>0.30277777777777765</v>
      </c>
      <c r="E488" s="35">
        <v>0.3645833333333332</v>
      </c>
      <c r="F488" s="35">
        <v>0.44583333333333336</v>
      </c>
      <c r="G488" s="35">
        <v>0.5069444444444444</v>
      </c>
      <c r="H488" s="35">
        <v>0.5881944444444442</v>
      </c>
      <c r="I488" s="35">
        <v>0.649305555555555</v>
      </c>
      <c r="J488" s="35">
        <v>0.7319444444444437</v>
      </c>
      <c r="K488" s="35">
        <v>0.8041666666666656</v>
      </c>
      <c r="L488" s="35">
        <v>0.8819444444444432</v>
      </c>
      <c r="M488" s="35"/>
      <c r="N488" s="15"/>
      <c r="O488" s="15"/>
      <c r="P488" s="15"/>
      <c r="Q488" s="15"/>
      <c r="R488" s="42"/>
      <c r="S488" s="43"/>
      <c r="T488" s="14"/>
      <c r="U488" s="34"/>
      <c r="V488" s="198">
        <f>COUNTA(B487:B519,D487:D519,F487:F519,H487:H519,J487:J519,L487:L519,N487:N519,P487:P519,R487:R519,T487:T519)</f>
        <v>90</v>
      </c>
      <c r="W488" s="198">
        <f>COUNTA(C487:C519,E487:E519,G487:G519,I487:I519,K487:K519,M487:M519,O487:O519,Q487:Q519,S487:S519,U487:U519)</f>
        <v>90</v>
      </c>
      <c r="X488" s="1"/>
      <c r="Y488" s="1">
        <f>(V488+W488)/2</f>
        <v>90</v>
      </c>
      <c r="Z488" s="201"/>
    </row>
    <row r="489" spans="1:26" s="4" customFormat="1" ht="24.75" customHeight="1">
      <c r="A489" s="153">
        <v>3</v>
      </c>
      <c r="B489" s="10"/>
      <c r="C489" s="10">
        <v>0.2409722222222222</v>
      </c>
      <c r="D489" s="10">
        <v>0.311111111111111</v>
      </c>
      <c r="E489" s="35">
        <v>0.37291666666666656</v>
      </c>
      <c r="F489" s="35">
        <v>0.4541666666666667</v>
      </c>
      <c r="G489" s="35">
        <v>0.5152777777777777</v>
      </c>
      <c r="H489" s="35">
        <v>0.5958333333333331</v>
      </c>
      <c r="I489" s="35">
        <v>0.6569444444444439</v>
      </c>
      <c r="J489" s="35">
        <v>0.740277777777777</v>
      </c>
      <c r="K489" s="35">
        <v>0.8124999999999989</v>
      </c>
      <c r="L489" s="35">
        <v>0.8902777777777765</v>
      </c>
      <c r="M489" s="10"/>
      <c r="N489" s="15"/>
      <c r="O489" s="15"/>
      <c r="P489" s="15"/>
      <c r="Q489" s="15"/>
      <c r="R489" s="42"/>
      <c r="S489" s="43"/>
      <c r="T489" s="14"/>
      <c r="U489" s="34"/>
      <c r="V489" s="1" t="s">
        <v>37</v>
      </c>
      <c r="W489" s="1" t="s">
        <v>38</v>
      </c>
      <c r="X489" s="1"/>
      <c r="Y489" s="1" t="s">
        <v>39</v>
      </c>
      <c r="Z489" s="201"/>
    </row>
    <row r="490" spans="1:26" s="4" customFormat="1" ht="24.75" customHeight="1">
      <c r="A490" s="68" t="s">
        <v>94</v>
      </c>
      <c r="B490" s="10"/>
      <c r="C490" s="10">
        <v>0.24930555555555553</v>
      </c>
      <c r="D490" s="10">
        <v>0.31944444444444436</v>
      </c>
      <c r="E490" s="35">
        <v>0.3812499999999999</v>
      </c>
      <c r="F490" s="35">
        <v>0.4625000000000001</v>
      </c>
      <c r="G490" s="35">
        <v>0.523611111111111</v>
      </c>
      <c r="H490" s="35">
        <v>0.6041666666666664</v>
      </c>
      <c r="I490" s="35">
        <v>0.6652777777777772</v>
      </c>
      <c r="J490" s="35">
        <v>0.7486111111111103</v>
      </c>
      <c r="K490" s="35">
        <v>0.8208333333333322</v>
      </c>
      <c r="L490" s="35">
        <v>0.8986111111111098</v>
      </c>
      <c r="M490" s="10"/>
      <c r="N490" s="15"/>
      <c r="O490" s="15"/>
      <c r="P490" s="15"/>
      <c r="Q490" s="15"/>
      <c r="R490" s="42"/>
      <c r="S490" s="43"/>
      <c r="T490" s="14"/>
      <c r="U490" s="34"/>
      <c r="V490" s="202">
        <f>L489-L488</f>
        <v>0.008333333333333304</v>
      </c>
      <c r="W490" s="202">
        <f>K498-K497</f>
        <v>0.009027777777777746</v>
      </c>
      <c r="X490" s="1"/>
      <c r="Y490" s="1"/>
      <c r="Z490" s="201"/>
    </row>
    <row r="491" spans="1:26" s="4" customFormat="1" ht="24.75" customHeight="1">
      <c r="A491" s="153">
        <v>5</v>
      </c>
      <c r="B491" s="10"/>
      <c r="C491" s="10">
        <v>0.25763888888888886</v>
      </c>
      <c r="D491" s="10">
        <v>0.3277777777777777</v>
      </c>
      <c r="E491" s="35">
        <v>0.3888888888888888</v>
      </c>
      <c r="F491" s="35">
        <v>0.47013888888888894</v>
      </c>
      <c r="G491" s="35">
        <v>0.5312499999999999</v>
      </c>
      <c r="H491" s="35">
        <v>0.6124999999999997</v>
      </c>
      <c r="I491" s="35">
        <v>0.6736111111111105</v>
      </c>
      <c r="J491" s="35">
        <v>0.7569444444444436</v>
      </c>
      <c r="K491" s="35">
        <v>0.828472222222221</v>
      </c>
      <c r="L491" s="35">
        <v>0.9062499999999987</v>
      </c>
      <c r="M491" s="10"/>
      <c r="N491" s="15"/>
      <c r="O491" s="15"/>
      <c r="P491" s="15"/>
      <c r="Q491" s="15"/>
      <c r="R491" s="42"/>
      <c r="S491" s="43"/>
      <c r="T491" s="14"/>
      <c r="U491" s="34"/>
      <c r="V491" s="202">
        <f aca="true" t="shared" si="9" ref="V491:V497">L490-L489</f>
        <v>0.008333333333333304</v>
      </c>
      <c r="W491" s="202">
        <f aca="true" t="shared" si="10" ref="W491:W496">K499-K498</f>
        <v>0.009027777777777746</v>
      </c>
      <c r="X491" s="1"/>
      <c r="Y491" s="1"/>
      <c r="Z491" s="201"/>
    </row>
    <row r="492" spans="1:26" s="4" customFormat="1" ht="24.75" customHeight="1">
      <c r="A492" s="68" t="s">
        <v>95</v>
      </c>
      <c r="B492" s="10"/>
      <c r="C492" s="10">
        <v>0.2652777777777777</v>
      </c>
      <c r="D492" s="10">
        <v>0.3361111111111111</v>
      </c>
      <c r="E492" s="35">
        <v>0.39722222222222214</v>
      </c>
      <c r="F492" s="35">
        <v>0.4784722222222223</v>
      </c>
      <c r="G492" s="35">
        <v>0.5395833333333332</v>
      </c>
      <c r="H492" s="35">
        <v>0.620833333333333</v>
      </c>
      <c r="I492" s="35">
        <v>0.6819444444444438</v>
      </c>
      <c r="J492" s="35">
        <v>0.765277777777777</v>
      </c>
      <c r="K492" s="35">
        <v>0.8361111111111099</v>
      </c>
      <c r="L492" s="35">
        <v>0.9138888888888875</v>
      </c>
      <c r="M492" s="10"/>
      <c r="N492" s="15"/>
      <c r="O492" s="15"/>
      <c r="P492" s="15"/>
      <c r="Q492" s="15"/>
      <c r="R492" s="42"/>
      <c r="S492" s="43"/>
      <c r="T492" s="14"/>
      <c r="U492" s="34"/>
      <c r="V492" s="202">
        <f t="shared" si="9"/>
        <v>0.007638888888888862</v>
      </c>
      <c r="W492" s="202">
        <f t="shared" si="10"/>
        <v>0.009027777777777746</v>
      </c>
      <c r="X492" s="1"/>
      <c r="Y492" s="1"/>
      <c r="Z492" s="201"/>
    </row>
    <row r="493" spans="1:26" s="4" customFormat="1" ht="24.75" customHeight="1">
      <c r="A493" s="153">
        <v>7</v>
      </c>
      <c r="B493" s="10"/>
      <c r="C493" s="10">
        <v>0.2729166666666666</v>
      </c>
      <c r="D493" s="10">
        <v>0.34444444444444444</v>
      </c>
      <c r="E493" s="35">
        <v>0.4055555555555555</v>
      </c>
      <c r="F493" s="35">
        <v>0.48680555555555566</v>
      </c>
      <c r="G493" s="35">
        <v>0.5479166666666665</v>
      </c>
      <c r="H493" s="35">
        <v>0.6291666666666663</v>
      </c>
      <c r="I493" s="35">
        <v>0.6902777777777771</v>
      </c>
      <c r="J493" s="35">
        <v>0.7736111111111103</v>
      </c>
      <c r="K493" s="35">
        <v>0.8437499999999988</v>
      </c>
      <c r="L493" s="35">
        <v>0.9215277777777764</v>
      </c>
      <c r="M493" s="10"/>
      <c r="N493" s="15"/>
      <c r="O493" s="15"/>
      <c r="P493" s="15"/>
      <c r="Q493" s="15"/>
      <c r="R493" s="42"/>
      <c r="S493" s="43"/>
      <c r="T493" s="14"/>
      <c r="U493" s="34"/>
      <c r="V493" s="202">
        <f t="shared" si="9"/>
        <v>0.007638888888888862</v>
      </c>
      <c r="W493" s="202">
        <f t="shared" si="10"/>
        <v>0.009027777777777746</v>
      </c>
      <c r="X493" s="1"/>
      <c r="Y493" s="1"/>
      <c r="Z493" s="201"/>
    </row>
    <row r="494" spans="1:26" s="4" customFormat="1" ht="24.75" customHeight="1">
      <c r="A494" s="68" t="s">
        <v>96</v>
      </c>
      <c r="B494" s="10"/>
      <c r="C494" s="203">
        <v>0.2784722222222221</v>
      </c>
      <c r="D494" s="10">
        <v>0.3527777777777778</v>
      </c>
      <c r="E494" s="35">
        <v>0.41388888888888886</v>
      </c>
      <c r="F494" s="35">
        <v>0.495138888888889</v>
      </c>
      <c r="G494" s="35">
        <v>0.5562499999999998</v>
      </c>
      <c r="H494" s="35">
        <v>0.6374999999999996</v>
      </c>
      <c r="I494" s="35">
        <v>0.6986111111111104</v>
      </c>
      <c r="J494" s="35">
        <v>0.7819444444444436</v>
      </c>
      <c r="K494" s="35">
        <v>0.8513888888888876</v>
      </c>
      <c r="L494" s="35">
        <v>0.9291666666666653</v>
      </c>
      <c r="M494" s="10"/>
      <c r="N494" s="15"/>
      <c r="O494" s="15"/>
      <c r="P494" s="15"/>
      <c r="Q494" s="15"/>
      <c r="R494" s="42"/>
      <c r="S494" s="43"/>
      <c r="T494" s="14"/>
      <c r="U494" s="34"/>
      <c r="V494" s="202">
        <f t="shared" si="9"/>
        <v>0.007638888888888862</v>
      </c>
      <c r="W494" s="202">
        <f t="shared" si="10"/>
        <v>0.009027777777777746</v>
      </c>
      <c r="X494" s="1"/>
      <c r="Y494" s="1"/>
      <c r="Z494" s="201"/>
    </row>
    <row r="495" spans="1:26" s="4" customFormat="1" ht="24.75" customHeight="1">
      <c r="A495" s="68">
        <v>9</v>
      </c>
      <c r="B495" s="10"/>
      <c r="C495" s="203">
        <v>0.2847222222222221</v>
      </c>
      <c r="D495" s="10">
        <v>0.36111111111111116</v>
      </c>
      <c r="E495" s="35">
        <v>0.4222222222222222</v>
      </c>
      <c r="F495" s="35">
        <v>0.5034722222222223</v>
      </c>
      <c r="G495" s="35">
        <v>0.5645833333333331</v>
      </c>
      <c r="H495" s="35">
        <v>0.6458333333333329</v>
      </c>
      <c r="I495" s="35">
        <v>0.7069444444444437</v>
      </c>
      <c r="J495" s="35">
        <v>0.7902777777777769</v>
      </c>
      <c r="K495" s="35">
        <v>0.8590277777777765</v>
      </c>
      <c r="L495" s="35">
        <v>0.9368055555555541</v>
      </c>
      <c r="M495" s="10"/>
      <c r="N495" s="15"/>
      <c r="O495" s="15"/>
      <c r="P495" s="15"/>
      <c r="Q495" s="15"/>
      <c r="R495" s="42"/>
      <c r="S495" s="43"/>
      <c r="T495" s="14"/>
      <c r="U495" s="34"/>
      <c r="V495" s="202">
        <f t="shared" si="9"/>
        <v>0.007638888888888862</v>
      </c>
      <c r="W495" s="202">
        <f t="shared" si="10"/>
        <v>0.008333333333333304</v>
      </c>
      <c r="X495" s="1"/>
      <c r="Y495" s="1"/>
      <c r="Z495" s="201"/>
    </row>
    <row r="496" spans="1:26" s="4" customFormat="1" ht="24.75" customHeight="1">
      <c r="A496" s="68" t="s">
        <v>120</v>
      </c>
      <c r="B496" s="10"/>
      <c r="C496" s="203">
        <v>0.29027777777777763</v>
      </c>
      <c r="D496" s="10">
        <v>0.36875</v>
      </c>
      <c r="E496" s="35">
        <v>0.4298611111111111</v>
      </c>
      <c r="F496" s="35">
        <v>0.5111111111111112</v>
      </c>
      <c r="G496" s="35">
        <v>0.572222222222222</v>
      </c>
      <c r="H496" s="35">
        <v>0.6541666666666662</v>
      </c>
      <c r="I496" s="35">
        <v>0.715277777777777</v>
      </c>
      <c r="J496" s="35">
        <v>0.7986111111111102</v>
      </c>
      <c r="K496" s="35">
        <v>0.8666666666666654</v>
      </c>
      <c r="L496" s="35">
        <v>0.944444444444443</v>
      </c>
      <c r="M496" s="10"/>
      <c r="N496" s="15"/>
      <c r="O496" s="15"/>
      <c r="P496" s="15"/>
      <c r="Q496" s="15"/>
      <c r="R496" s="42"/>
      <c r="S496" s="43"/>
      <c r="T496" s="14"/>
      <c r="U496" s="34"/>
      <c r="V496" s="202">
        <f t="shared" si="9"/>
        <v>0.007638888888888862</v>
      </c>
      <c r="W496" s="202">
        <f t="shared" si="10"/>
        <v>0.008333333333333304</v>
      </c>
      <c r="X496" s="1"/>
      <c r="Y496" s="1"/>
      <c r="Z496" s="201"/>
    </row>
    <row r="497" spans="1:26" s="4" customFormat="1" ht="24.75" customHeight="1">
      <c r="A497" s="68">
        <v>11</v>
      </c>
      <c r="B497" s="10">
        <v>0.23958333333333334</v>
      </c>
      <c r="C497" s="203">
        <v>0.29583333333333317</v>
      </c>
      <c r="D497" s="10">
        <v>0.37569444444444444</v>
      </c>
      <c r="E497" s="35">
        <v>0.4368055555555555</v>
      </c>
      <c r="F497" s="35">
        <v>0.5180555555555556</v>
      </c>
      <c r="G497" s="35">
        <v>0.5791666666666664</v>
      </c>
      <c r="H497" s="35">
        <v>0.6618055555555551</v>
      </c>
      <c r="I497" s="35">
        <v>0.7236111111111103</v>
      </c>
      <c r="J497" s="35">
        <v>0.8069444444444435</v>
      </c>
      <c r="K497" s="35">
        <v>0.8756944444444431</v>
      </c>
      <c r="L497" s="35"/>
      <c r="M497" s="10"/>
      <c r="N497" s="15"/>
      <c r="O497" s="15"/>
      <c r="P497" s="15"/>
      <c r="Q497" s="15"/>
      <c r="R497" s="42"/>
      <c r="S497" s="43"/>
      <c r="T497" s="14"/>
      <c r="U497" s="34"/>
      <c r="V497" s="202">
        <f t="shared" si="9"/>
        <v>0.007638888888888862</v>
      </c>
      <c r="W497" s="202"/>
      <c r="X497" s="1"/>
      <c r="Y497" s="1"/>
      <c r="Z497" s="201"/>
    </row>
    <row r="498" spans="1:26" s="4" customFormat="1" ht="24.75" customHeight="1">
      <c r="A498" s="68" t="s">
        <v>121</v>
      </c>
      <c r="B498" s="10">
        <v>0.24722222222222223</v>
      </c>
      <c r="C498" s="203">
        <v>0.3013888888888887</v>
      </c>
      <c r="D498" s="10">
        <v>0.3819444444444444</v>
      </c>
      <c r="E498" s="35">
        <v>0.4430555555555555</v>
      </c>
      <c r="F498" s="35">
        <v>0.525</v>
      </c>
      <c r="G498" s="35">
        <v>0.5861111111111108</v>
      </c>
      <c r="H498" s="35">
        <v>0.669444444444444</v>
      </c>
      <c r="I498" s="35">
        <v>0.7319444444444436</v>
      </c>
      <c r="J498" s="35">
        <v>0.8152777777777768</v>
      </c>
      <c r="K498" s="35">
        <v>0.8847222222222209</v>
      </c>
      <c r="L498" s="35"/>
      <c r="M498" s="10"/>
      <c r="N498" s="15"/>
      <c r="O498" s="15"/>
      <c r="P498" s="15"/>
      <c r="Q498" s="15"/>
      <c r="R498" s="42"/>
      <c r="S498" s="43"/>
      <c r="T498" s="14"/>
      <c r="U498" s="34"/>
      <c r="V498" s="202"/>
      <c r="W498" s="202"/>
      <c r="X498" s="1"/>
      <c r="Y498" s="1"/>
      <c r="Z498" s="9"/>
    </row>
    <row r="499" spans="1:26" s="4" customFormat="1" ht="24.75" customHeight="1">
      <c r="A499" s="68">
        <v>13</v>
      </c>
      <c r="B499" s="10">
        <v>0.2548611111111111</v>
      </c>
      <c r="C499" s="203">
        <v>0.30694444444444424</v>
      </c>
      <c r="D499" s="10">
        <v>0.38888888888888884</v>
      </c>
      <c r="E499" s="35">
        <v>0.4499999999999999</v>
      </c>
      <c r="F499" s="35">
        <v>0.5319444444444444</v>
      </c>
      <c r="G499" s="35">
        <v>0.5930555555555552</v>
      </c>
      <c r="H499" s="35">
        <v>0.6770833333333328</v>
      </c>
      <c r="I499" s="35">
        <v>0.7402777777777769</v>
      </c>
      <c r="J499" s="35">
        <v>0.8236111111111101</v>
      </c>
      <c r="K499" s="35">
        <v>0.8937499999999986</v>
      </c>
      <c r="L499" s="35"/>
      <c r="M499" s="10"/>
      <c r="N499" s="15"/>
      <c r="O499" s="15"/>
      <c r="P499" s="15"/>
      <c r="Q499" s="15"/>
      <c r="R499" s="42"/>
      <c r="S499" s="43"/>
      <c r="T499" s="14"/>
      <c r="U499" s="34"/>
      <c r="V499" s="202"/>
      <c r="W499" s="202"/>
      <c r="X499" s="1"/>
      <c r="Y499" s="1"/>
      <c r="Z499" s="9"/>
    </row>
    <row r="500" spans="1:26" s="4" customFormat="1" ht="24.75" customHeight="1">
      <c r="A500" s="68" t="s">
        <v>103</v>
      </c>
      <c r="B500" s="10">
        <v>0.2618055555555555</v>
      </c>
      <c r="C500" s="203">
        <v>0.3131944444444442</v>
      </c>
      <c r="D500" s="10">
        <v>0.39583333333333326</v>
      </c>
      <c r="E500" s="35">
        <v>0.4569444444444443</v>
      </c>
      <c r="F500" s="35">
        <v>0.5388888888888889</v>
      </c>
      <c r="G500" s="35">
        <v>0.5999999999999996</v>
      </c>
      <c r="H500" s="35">
        <v>0.6847222222222217</v>
      </c>
      <c r="I500" s="35">
        <v>0.7493055555555547</v>
      </c>
      <c r="J500" s="35">
        <v>0.8319444444444434</v>
      </c>
      <c r="K500" s="35">
        <v>0.9027777777777763</v>
      </c>
      <c r="L500" s="35"/>
      <c r="M500" s="10"/>
      <c r="N500" s="15"/>
      <c r="O500" s="15"/>
      <c r="P500" s="15"/>
      <c r="Q500" s="15"/>
      <c r="R500" s="42"/>
      <c r="S500" s="43"/>
      <c r="T500" s="14"/>
      <c r="U500" s="34"/>
      <c r="V500" s="202"/>
      <c r="W500" s="202"/>
      <c r="X500" s="1"/>
      <c r="Y500" s="1"/>
      <c r="Z500" s="9"/>
    </row>
    <row r="501" spans="1:26" s="4" customFormat="1" ht="24.75" customHeight="1">
      <c r="A501" s="68">
        <v>15</v>
      </c>
      <c r="B501" s="10">
        <v>0.2680555555555555</v>
      </c>
      <c r="C501" s="203">
        <v>0.32013888888888864</v>
      </c>
      <c r="D501" s="10">
        <v>0.4034722222222221</v>
      </c>
      <c r="E501" s="35">
        <v>0.4645833333333332</v>
      </c>
      <c r="F501" s="35">
        <v>0.5465277777777777</v>
      </c>
      <c r="G501" s="35">
        <v>0.6076388888888885</v>
      </c>
      <c r="H501" s="35">
        <v>0.6923611111111105</v>
      </c>
      <c r="I501" s="35">
        <v>0.7583333333333324</v>
      </c>
      <c r="J501" s="35">
        <v>0.8402777777777767</v>
      </c>
      <c r="K501" s="35">
        <v>0.9118055555555541</v>
      </c>
      <c r="L501" s="35"/>
      <c r="M501" s="10"/>
      <c r="N501" s="15"/>
      <c r="O501" s="15"/>
      <c r="P501" s="15"/>
      <c r="Q501" s="15"/>
      <c r="R501" s="42"/>
      <c r="S501" s="43"/>
      <c r="T501" s="14"/>
      <c r="U501" s="34"/>
      <c r="V501" s="202"/>
      <c r="W501" s="202"/>
      <c r="X501" s="1"/>
      <c r="Y501" s="1"/>
      <c r="Z501" s="9"/>
    </row>
    <row r="502" spans="1:26" s="4" customFormat="1" ht="24.75" customHeight="1">
      <c r="A502" s="68">
        <v>16</v>
      </c>
      <c r="B502" s="10">
        <v>0.27430555555555547</v>
      </c>
      <c r="C502" s="10">
        <v>0.32916666666666644</v>
      </c>
      <c r="D502" s="10">
        <v>0.4118055555555555</v>
      </c>
      <c r="E502" s="35">
        <v>0.47291666666666654</v>
      </c>
      <c r="F502" s="35">
        <v>0.554861111111111</v>
      </c>
      <c r="G502" s="35">
        <v>0.6159722222222218</v>
      </c>
      <c r="H502" s="35">
        <v>0.6999999999999994</v>
      </c>
      <c r="I502" s="35">
        <v>0.7673611111111102</v>
      </c>
      <c r="J502" s="35">
        <v>0.84861111111111</v>
      </c>
      <c r="K502" s="35">
        <v>0.9208333333333318</v>
      </c>
      <c r="L502" s="35"/>
      <c r="M502" s="10"/>
      <c r="N502" s="15"/>
      <c r="O502" s="15"/>
      <c r="P502" s="15"/>
      <c r="Q502" s="15"/>
      <c r="R502" s="42"/>
      <c r="S502" s="43"/>
      <c r="T502" s="14"/>
      <c r="U502" s="34"/>
      <c r="V502" s="202"/>
      <c r="W502" s="202"/>
      <c r="X502" s="1"/>
      <c r="Y502" s="1"/>
      <c r="Z502" s="9"/>
    </row>
    <row r="503" spans="1:26" s="4" customFormat="1" ht="24.75" customHeight="1">
      <c r="A503" s="68" t="s">
        <v>122</v>
      </c>
      <c r="B503" s="10">
        <v>0.28055555555555545</v>
      </c>
      <c r="C503" s="10">
        <v>0.33819444444444424</v>
      </c>
      <c r="D503" s="10">
        <v>0.42013888888888884</v>
      </c>
      <c r="E503" s="35">
        <v>0.4812499999999999</v>
      </c>
      <c r="F503" s="35">
        <v>0.5631944444444443</v>
      </c>
      <c r="G503" s="35">
        <v>0.6243055555555551</v>
      </c>
      <c r="H503" s="35">
        <v>0.7076388888888883</v>
      </c>
      <c r="I503" s="35">
        <v>0.7770833333333323</v>
      </c>
      <c r="J503" s="35">
        <v>0.8569444444444433</v>
      </c>
      <c r="K503" s="35">
        <v>0.9291666666666651</v>
      </c>
      <c r="L503" s="35"/>
      <c r="M503" s="10"/>
      <c r="N503" s="15"/>
      <c r="O503" s="15"/>
      <c r="P503" s="15"/>
      <c r="Q503" s="15"/>
      <c r="R503" s="42"/>
      <c r="S503" s="43"/>
      <c r="T503" s="14"/>
      <c r="U503" s="34"/>
      <c r="V503" s="202"/>
      <c r="W503" s="1"/>
      <c r="X503" s="1"/>
      <c r="Y503" s="1"/>
      <c r="Z503" s="9"/>
    </row>
    <row r="504" spans="1:26" s="4" customFormat="1" ht="24.75" customHeight="1">
      <c r="A504" s="68">
        <v>18</v>
      </c>
      <c r="B504" s="10">
        <v>0.2868055555555554</v>
      </c>
      <c r="C504" s="10">
        <v>0.34722222222222204</v>
      </c>
      <c r="D504" s="10">
        <v>0.4284722222222222</v>
      </c>
      <c r="E504" s="35">
        <v>0.48958333333333326</v>
      </c>
      <c r="F504" s="35">
        <v>0.5715277777777776</v>
      </c>
      <c r="G504" s="35">
        <v>0.6326388888888884</v>
      </c>
      <c r="H504" s="35">
        <v>0.7152777777777771</v>
      </c>
      <c r="I504" s="35">
        <v>0.7868055555555545</v>
      </c>
      <c r="J504" s="35">
        <v>0.8652777777777766</v>
      </c>
      <c r="K504" s="35">
        <v>0.9374999999999984</v>
      </c>
      <c r="L504" s="35"/>
      <c r="M504" s="10"/>
      <c r="N504" s="15"/>
      <c r="O504" s="15"/>
      <c r="P504" s="15"/>
      <c r="Q504" s="15"/>
      <c r="R504" s="42"/>
      <c r="S504" s="43"/>
      <c r="T504" s="14"/>
      <c r="U504" s="34"/>
      <c r="V504" s="202"/>
      <c r="W504" s="1"/>
      <c r="X504" s="1"/>
      <c r="Y504" s="1"/>
      <c r="Z504" s="9"/>
    </row>
    <row r="505" spans="1:26" s="4" customFormat="1" ht="24.75" customHeight="1">
      <c r="A505" s="153">
        <v>19</v>
      </c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15"/>
      <c r="P505" s="15"/>
      <c r="Q505" s="15"/>
      <c r="R505" s="13"/>
      <c r="S505" s="43"/>
      <c r="T505" s="14"/>
      <c r="U505" s="34"/>
      <c r="V505" s="202"/>
      <c r="W505" s="1"/>
      <c r="X505" s="1"/>
      <c r="Y505" s="1"/>
      <c r="Z505" s="9"/>
    </row>
    <row r="506" spans="1:26" s="4" customFormat="1" ht="24.75" customHeight="1">
      <c r="A506" s="153">
        <v>20</v>
      </c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6"/>
      <c r="S506" s="7"/>
      <c r="T506" s="14"/>
      <c r="U506" s="34"/>
      <c r="V506" s="1"/>
      <c r="W506" s="1"/>
      <c r="X506" s="1"/>
      <c r="Y506" s="1"/>
      <c r="Z506" s="9"/>
    </row>
    <row r="507" spans="1:26" s="4" customFormat="1" ht="24.75" customHeight="1">
      <c r="A507" s="153">
        <v>21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14"/>
      <c r="U507" s="34"/>
      <c r="V507" s="1"/>
      <c r="W507" s="1"/>
      <c r="X507" s="1"/>
      <c r="Y507" s="1"/>
      <c r="Z507" s="9"/>
    </row>
    <row r="508" spans="1:26" s="4" customFormat="1" ht="24.75" customHeight="1">
      <c r="A508" s="153">
        <v>22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14"/>
      <c r="U508" s="34"/>
      <c r="V508" s="1"/>
      <c r="W508" s="1"/>
      <c r="X508" s="1"/>
      <c r="Y508" s="1"/>
      <c r="Z508" s="9"/>
    </row>
    <row r="509" spans="1:26" s="4" customFormat="1" ht="24.75" customHeight="1">
      <c r="A509" s="153">
        <v>23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14"/>
      <c r="U509" s="34"/>
      <c r="V509" s="1"/>
      <c r="W509" s="1"/>
      <c r="X509" s="1"/>
      <c r="Y509" s="1"/>
      <c r="Z509" s="9"/>
    </row>
    <row r="510" spans="1:26" s="4" customFormat="1" ht="24.75" customHeight="1">
      <c r="A510" s="153">
        <v>24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14"/>
      <c r="U510" s="34"/>
      <c r="V510" s="1"/>
      <c r="W510" s="1"/>
      <c r="X510" s="1"/>
      <c r="Y510" s="1"/>
      <c r="Z510" s="9"/>
    </row>
    <row r="511" spans="1:26" s="4" customFormat="1" ht="24.75" customHeight="1">
      <c r="A511" s="153">
        <v>25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14"/>
      <c r="U511" s="34"/>
      <c r="V511" s="1"/>
      <c r="W511" s="1"/>
      <c r="X511" s="1"/>
      <c r="Y511" s="1"/>
      <c r="Z511" s="9"/>
    </row>
    <row r="512" spans="1:26" s="4" customFormat="1" ht="24.75" customHeight="1">
      <c r="A512" s="153">
        <v>26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14"/>
      <c r="U512" s="34"/>
      <c r="V512" s="1"/>
      <c r="W512" s="1"/>
      <c r="X512" s="1"/>
      <c r="Y512" s="1"/>
      <c r="Z512" s="9"/>
    </row>
    <row r="513" spans="1:26" s="4" customFormat="1" ht="24.75" customHeight="1">
      <c r="A513" s="153">
        <v>27</v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14"/>
      <c r="U513" s="34"/>
      <c r="V513" s="1"/>
      <c r="W513" s="1"/>
      <c r="X513" s="1"/>
      <c r="Y513" s="1"/>
      <c r="Z513" s="9"/>
    </row>
    <row r="514" spans="1:26" s="4" customFormat="1" ht="24.75" customHeight="1">
      <c r="A514" s="153">
        <v>28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14"/>
      <c r="U514" s="34"/>
      <c r="V514" s="1"/>
      <c r="W514" s="1"/>
      <c r="X514" s="1"/>
      <c r="Y514" s="1"/>
      <c r="Z514" s="9"/>
    </row>
    <row r="515" spans="1:26" s="4" customFormat="1" ht="24.75" customHeight="1">
      <c r="A515" s="153">
        <v>29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14"/>
      <c r="U515" s="34"/>
      <c r="V515" s="1"/>
      <c r="W515" s="1"/>
      <c r="X515" s="1"/>
      <c r="Y515" s="1"/>
      <c r="Z515" s="9"/>
    </row>
    <row r="516" spans="1:26" s="4" customFormat="1" ht="24.75" customHeight="1">
      <c r="A516" s="153">
        <v>30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14"/>
      <c r="U516" s="34"/>
      <c r="V516" s="1"/>
      <c r="W516" s="1"/>
      <c r="X516" s="1"/>
      <c r="Y516" s="1"/>
      <c r="Z516" s="9"/>
    </row>
    <row r="517" spans="1:26" s="4" customFormat="1" ht="24.75" customHeight="1">
      <c r="A517" s="153">
        <v>31</v>
      </c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45"/>
      <c r="U517" s="46"/>
      <c r="V517" s="1"/>
      <c r="W517" s="1"/>
      <c r="X517" s="1"/>
      <c r="Y517" s="1"/>
      <c r="Z517" s="9"/>
    </row>
    <row r="518" spans="1:26" s="4" customFormat="1" ht="24.75" customHeight="1">
      <c r="A518" s="153">
        <v>32</v>
      </c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45"/>
      <c r="U518" s="46"/>
      <c r="V518" s="1"/>
      <c r="W518" s="1"/>
      <c r="X518" s="1"/>
      <c r="Y518" s="1"/>
      <c r="Z518" s="9"/>
    </row>
    <row r="519" spans="1:26" s="4" customFormat="1" ht="24.75" customHeight="1" thickBot="1">
      <c r="A519" s="153">
        <v>33</v>
      </c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47"/>
      <c r="U519" s="48"/>
      <c r="V519" s="1"/>
      <c r="W519" s="1"/>
      <c r="X519" s="1"/>
      <c r="Y519" s="1"/>
      <c r="Z519" s="9"/>
    </row>
    <row r="520" spans="1:26" s="4" customFormat="1" ht="19.5" customHeight="1" thickBot="1">
      <c r="A520" s="428" t="s">
        <v>83</v>
      </c>
      <c r="B520" s="429"/>
      <c r="C520" s="430" t="s">
        <v>123</v>
      </c>
      <c r="D520" s="430"/>
      <c r="E520" s="430"/>
      <c r="F520" s="431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66"/>
      <c r="U520" s="66"/>
      <c r="V520" s="1"/>
      <c r="W520" s="1"/>
      <c r="X520" s="1"/>
      <c r="Y520" s="1"/>
      <c r="Z520" s="9"/>
    </row>
    <row r="521" spans="1:26" s="4" customFormat="1" ht="31.5" customHeight="1" thickBot="1">
      <c r="A521" s="434" t="s">
        <v>87</v>
      </c>
      <c r="B521" s="435"/>
      <c r="C521" s="435"/>
      <c r="D521" s="435"/>
      <c r="E521" s="436"/>
      <c r="F521" s="1"/>
      <c r="G521" s="1"/>
      <c r="H521" s="437" t="s">
        <v>88</v>
      </c>
      <c r="I521" s="438"/>
      <c r="J521" s="438"/>
      <c r="K521" s="2" t="s">
        <v>65</v>
      </c>
      <c r="L521" s="439" t="s">
        <v>89</v>
      </c>
      <c r="M521" s="439"/>
      <c r="N521" s="440"/>
      <c r="O521" s="3"/>
      <c r="P521" s="51"/>
      <c r="Q521" s="51"/>
      <c r="R521" s="51"/>
      <c r="S521" s="1"/>
      <c r="T521" s="483" t="s">
        <v>85</v>
      </c>
      <c r="U521" s="484"/>
      <c r="V521" s="197">
        <f>V523/V528</f>
        <v>0.009398148148148149</v>
      </c>
      <c r="W521" s="197">
        <f>W523/W528</f>
        <v>0.009398148148148149</v>
      </c>
      <c r="X521" s="197">
        <f>AVERAGE(V521,W521)</f>
        <v>0.009398148148148149</v>
      </c>
      <c r="Y521" s="55" t="s">
        <v>29</v>
      </c>
      <c r="Z521" s="56">
        <f>ROUND(X521*1440,0)/1440</f>
        <v>0.009722222222222222</v>
      </c>
    </row>
    <row r="522" spans="1:26" s="4" customFormat="1" ht="9" customHeight="1" thickBo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3"/>
      <c r="P522" s="3"/>
      <c r="Q522" s="3"/>
      <c r="R522" s="1"/>
      <c r="S522" s="1"/>
      <c r="T522" s="101"/>
      <c r="U522" s="101"/>
      <c r="V522" s="197">
        <v>0.23958333333333334</v>
      </c>
      <c r="W522" s="197">
        <v>0.23263888888888887</v>
      </c>
      <c r="X522" s="1"/>
      <c r="Y522" s="1"/>
      <c r="Z522" s="9"/>
    </row>
    <row r="523" spans="1:26" s="4" customFormat="1" ht="19.5" customHeight="1" thickBot="1">
      <c r="A523" s="543" t="s">
        <v>67</v>
      </c>
      <c r="B523" s="544"/>
      <c r="C523" s="447" t="s">
        <v>90</v>
      </c>
      <c r="D523" s="448"/>
      <c r="E523" s="449"/>
      <c r="F523" s="487"/>
      <c r="G523" s="488"/>
      <c r="H523" s="488"/>
      <c r="I523" s="488"/>
      <c r="J523" s="488"/>
      <c r="K523" s="1"/>
      <c r="L523" s="1"/>
      <c r="M523" s="1"/>
      <c r="N523" s="417" t="s">
        <v>31</v>
      </c>
      <c r="O523" s="418"/>
      <c r="P523" s="508">
        <f>Z521</f>
        <v>0.009722222222222222</v>
      </c>
      <c r="Q523" s="509"/>
      <c r="R523" s="1"/>
      <c r="S523" s="5" t="s">
        <v>70</v>
      </c>
      <c r="T523" s="497">
        <v>0.05555555555555555</v>
      </c>
      <c r="U523" s="498"/>
      <c r="V523" s="197">
        <f>V524-V522</f>
        <v>0.7048611111111112</v>
      </c>
      <c r="W523" s="197">
        <f>W524-W522</f>
        <v>0.7048611111111112</v>
      </c>
      <c r="X523" s="1"/>
      <c r="Y523" s="1"/>
      <c r="Z523" s="9"/>
    </row>
    <row r="524" spans="1:26" s="4" customFormat="1" ht="9" customHeight="1" thickBo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01"/>
      <c r="U524" s="101"/>
      <c r="V524" s="197">
        <v>0.9444444444444445</v>
      </c>
      <c r="W524" s="197">
        <v>0.9375</v>
      </c>
      <c r="X524" s="1"/>
      <c r="Y524" s="1"/>
      <c r="Z524" s="9"/>
    </row>
    <row r="525" spans="1:26" s="4" customFormat="1" ht="19.5" customHeight="1">
      <c r="A525" s="499" t="s">
        <v>71</v>
      </c>
      <c r="B525" s="493">
        <v>1</v>
      </c>
      <c r="C525" s="494"/>
      <c r="D525" s="493">
        <v>2</v>
      </c>
      <c r="E525" s="494"/>
      <c r="F525" s="493">
        <v>3</v>
      </c>
      <c r="G525" s="494"/>
      <c r="H525" s="493">
        <v>4</v>
      </c>
      <c r="I525" s="494"/>
      <c r="J525" s="493">
        <v>5</v>
      </c>
      <c r="K525" s="494"/>
      <c r="L525" s="493">
        <v>6</v>
      </c>
      <c r="M525" s="494"/>
      <c r="N525" s="493">
        <v>7</v>
      </c>
      <c r="O525" s="494"/>
      <c r="P525" s="493">
        <v>8</v>
      </c>
      <c r="Q525" s="494"/>
      <c r="R525" s="493">
        <v>9</v>
      </c>
      <c r="S525" s="494"/>
      <c r="T525" s="495">
        <v>10</v>
      </c>
      <c r="U525" s="496"/>
      <c r="V525" s="1"/>
      <c r="W525" s="1"/>
      <c r="X525" s="1"/>
      <c r="Y525" s="1"/>
      <c r="Z525" s="9"/>
    </row>
    <row r="526" spans="1:26" s="4" customFormat="1" ht="19.5" customHeight="1">
      <c r="A526" s="500"/>
      <c r="B526" s="6" t="s">
        <v>88</v>
      </c>
      <c r="C526" s="6" t="s">
        <v>91</v>
      </c>
      <c r="D526" s="6" t="s">
        <v>88</v>
      </c>
      <c r="E526" s="6" t="s">
        <v>91</v>
      </c>
      <c r="F526" s="6" t="s">
        <v>88</v>
      </c>
      <c r="G526" s="6" t="s">
        <v>91</v>
      </c>
      <c r="H526" s="6" t="s">
        <v>88</v>
      </c>
      <c r="I526" s="6" t="s">
        <v>91</v>
      </c>
      <c r="J526" s="6" t="s">
        <v>88</v>
      </c>
      <c r="K526" s="6" t="s">
        <v>91</v>
      </c>
      <c r="L526" s="6" t="s">
        <v>88</v>
      </c>
      <c r="M526" s="6" t="s">
        <v>91</v>
      </c>
      <c r="N526" s="6"/>
      <c r="O526" s="6"/>
      <c r="P526" s="6"/>
      <c r="Q526" s="6"/>
      <c r="R526" s="6"/>
      <c r="S526" s="6"/>
      <c r="T526" s="13"/>
      <c r="U526" s="41"/>
      <c r="V526" s="1" t="s">
        <v>32</v>
      </c>
      <c r="W526" s="126" t="s">
        <v>33</v>
      </c>
      <c r="X526" s="1"/>
      <c r="Y526" s="1"/>
      <c r="Z526" s="9"/>
    </row>
    <row r="527" spans="1:27" s="4" customFormat="1" ht="24.75" customHeight="1">
      <c r="A527" s="153">
        <v>1</v>
      </c>
      <c r="B527" s="10"/>
      <c r="C527" s="58" t="s">
        <v>101</v>
      </c>
      <c r="D527" s="10">
        <v>0.2965277777777777</v>
      </c>
      <c r="E527" s="10">
        <v>0.35694444444444473</v>
      </c>
      <c r="F527" s="10">
        <v>0.4312500000000003</v>
      </c>
      <c r="G527" s="10">
        <v>0.4916666666666673</v>
      </c>
      <c r="H527" s="10">
        <v>0.5770833333333335</v>
      </c>
      <c r="I527" s="10">
        <v>0.6375000000000002</v>
      </c>
      <c r="J527" s="10">
        <v>0.7236111111111108</v>
      </c>
      <c r="K527" s="10">
        <v>0.7881944444444441</v>
      </c>
      <c r="L527" s="10">
        <v>0.876388888888888</v>
      </c>
      <c r="M527" s="15"/>
      <c r="N527" s="15"/>
      <c r="O527" s="15"/>
      <c r="P527" s="15"/>
      <c r="Q527" s="15"/>
      <c r="R527" s="42"/>
      <c r="S527" s="43"/>
      <c r="T527" s="14"/>
      <c r="U527" s="34"/>
      <c r="V527" s="199">
        <f>COUNTA(B527:U559)</f>
        <v>150</v>
      </c>
      <c r="W527" s="200">
        <f>V527/15/2</f>
        <v>5</v>
      </c>
      <c r="X527" s="1"/>
      <c r="Y527" s="1"/>
      <c r="Z527" s="201"/>
      <c r="AA527" s="11"/>
    </row>
    <row r="528" spans="1:27" s="4" customFormat="1" ht="24.75" customHeight="1">
      <c r="A528" s="68" t="s">
        <v>93</v>
      </c>
      <c r="B528" s="58"/>
      <c r="C528" s="10">
        <v>0.23263888888888887</v>
      </c>
      <c r="D528" s="10">
        <v>0.3048611111111111</v>
      </c>
      <c r="E528" s="10">
        <v>0.36597222222222253</v>
      </c>
      <c r="F528" s="10">
        <v>0.44097222222222254</v>
      </c>
      <c r="G528" s="10">
        <v>0.5013888888888896</v>
      </c>
      <c r="H528" s="10">
        <v>0.5868055555555557</v>
      </c>
      <c r="I528" s="10">
        <v>0.6472222222222224</v>
      </c>
      <c r="J528" s="10">
        <v>0.7340277777777774</v>
      </c>
      <c r="K528" s="10">
        <v>0.7979166666666663</v>
      </c>
      <c r="L528" s="10">
        <v>0.8861111111111102</v>
      </c>
      <c r="M528" s="15"/>
      <c r="N528" s="15"/>
      <c r="O528" s="15"/>
      <c r="P528" s="15"/>
      <c r="Q528" s="58"/>
      <c r="R528" s="42"/>
      <c r="S528" s="43"/>
      <c r="T528" s="14"/>
      <c r="U528" s="34"/>
      <c r="V528" s="198">
        <f>COUNTA(B527:B559,D527:D559,F527:F559,H527:H559,J527:J559,L527:L559,N527:N559,P527:P559,R527:R559,T527:T559)</f>
        <v>75</v>
      </c>
      <c r="W528" s="198">
        <f>COUNTA(C527:C559,E527:E559,G527:G559,I527:I559,K527:K559,M527:M559,O527:O559,Q527:Q559,S527:S559,U527:U559)</f>
        <v>75</v>
      </c>
      <c r="X528" s="1"/>
      <c r="Y528" s="1">
        <f>(V528+W528)/2</f>
        <v>75</v>
      </c>
      <c r="Z528" s="201"/>
      <c r="AA528" s="11"/>
    </row>
    <row r="529" spans="1:27" s="4" customFormat="1" ht="24.75" customHeight="1">
      <c r="A529" s="153">
        <v>3</v>
      </c>
      <c r="B529" s="10"/>
      <c r="C529" s="10">
        <v>0.24166666666666664</v>
      </c>
      <c r="D529" s="10">
        <v>0.31319444444444444</v>
      </c>
      <c r="E529" s="10">
        <v>0.37500000000000033</v>
      </c>
      <c r="F529" s="10">
        <v>0.4506944444444448</v>
      </c>
      <c r="G529" s="10">
        <v>0.5111111111111117</v>
      </c>
      <c r="H529" s="10">
        <v>0.5965277777777779</v>
      </c>
      <c r="I529" s="10">
        <v>0.6569444444444446</v>
      </c>
      <c r="J529" s="10">
        <v>0.744444444444444</v>
      </c>
      <c r="K529" s="10">
        <v>0.8076388888888885</v>
      </c>
      <c r="L529" s="10">
        <v>0.8958333333333324</v>
      </c>
      <c r="M529" s="15"/>
      <c r="N529" s="15"/>
      <c r="O529" s="15"/>
      <c r="P529" s="15"/>
      <c r="Q529" s="15"/>
      <c r="R529" s="42"/>
      <c r="S529" s="43"/>
      <c r="T529" s="14"/>
      <c r="U529" s="34"/>
      <c r="V529" s="1" t="s">
        <v>37</v>
      </c>
      <c r="W529" s="1" t="s">
        <v>38</v>
      </c>
      <c r="X529" s="1"/>
      <c r="Y529" s="1" t="s">
        <v>39</v>
      </c>
      <c r="Z529" s="201"/>
      <c r="AA529" s="11"/>
    </row>
    <row r="530" spans="1:27" s="4" customFormat="1" ht="24.75" customHeight="1">
      <c r="A530" s="68" t="s">
        <v>94</v>
      </c>
      <c r="B530" s="10"/>
      <c r="C530" s="10">
        <v>0.25069444444444444</v>
      </c>
      <c r="D530" s="10">
        <v>0.32222222222222224</v>
      </c>
      <c r="E530" s="10">
        <v>0.38402777777777813</v>
      </c>
      <c r="F530" s="10">
        <v>0.46041666666666703</v>
      </c>
      <c r="G530" s="10">
        <v>0.5208333333333339</v>
      </c>
      <c r="H530" s="10">
        <v>0.6062500000000001</v>
      </c>
      <c r="I530" s="10">
        <v>0.6666666666666667</v>
      </c>
      <c r="J530" s="10">
        <v>0.7548611111111106</v>
      </c>
      <c r="K530" s="10">
        <v>0.8173611111111106</v>
      </c>
      <c r="L530" s="10">
        <v>0.9055555555555546</v>
      </c>
      <c r="M530" s="15"/>
      <c r="N530" s="15"/>
      <c r="O530" s="15"/>
      <c r="P530" s="15"/>
      <c r="Q530" s="15"/>
      <c r="R530" s="42"/>
      <c r="S530" s="43"/>
      <c r="T530" s="14"/>
      <c r="U530" s="34"/>
      <c r="V530" s="202">
        <f>L528-L527</f>
        <v>0.009722222222222188</v>
      </c>
      <c r="W530" s="202">
        <f>K537-K536</f>
        <v>0.011111111111111072</v>
      </c>
      <c r="X530" s="1"/>
      <c r="Y530" s="1"/>
      <c r="Z530" s="201"/>
      <c r="AA530" s="11"/>
    </row>
    <row r="531" spans="1:27" s="4" customFormat="1" ht="24.75" customHeight="1">
      <c r="A531" s="68">
        <v>5</v>
      </c>
      <c r="B531" s="10"/>
      <c r="C531" s="10">
        <v>0.25972222222222224</v>
      </c>
      <c r="D531" s="10">
        <v>0.33125000000000004</v>
      </c>
      <c r="E531" s="10">
        <v>0.39305555555555594</v>
      </c>
      <c r="F531" s="10">
        <v>0.4701388888888893</v>
      </c>
      <c r="G531" s="10">
        <v>0.5305555555555561</v>
      </c>
      <c r="H531" s="10">
        <v>0.6159722222222223</v>
      </c>
      <c r="I531" s="10">
        <v>0.6763888888888889</v>
      </c>
      <c r="J531" s="10">
        <v>0.7652777777777773</v>
      </c>
      <c r="K531" s="10">
        <v>0.8270833333333328</v>
      </c>
      <c r="L531" s="10">
        <v>0.9152777777777767</v>
      </c>
      <c r="M531" s="15"/>
      <c r="N531" s="15"/>
      <c r="O531" s="15"/>
      <c r="P531" s="15"/>
      <c r="Q531" s="15"/>
      <c r="R531" s="42"/>
      <c r="S531" s="43"/>
      <c r="T531" s="14"/>
      <c r="U531" s="34"/>
      <c r="V531" s="202">
        <f aca="true" t="shared" si="11" ref="V531:V536">L529-L528</f>
        <v>0.009722222222222188</v>
      </c>
      <c r="W531" s="202">
        <f>K538-K537</f>
        <v>0.011111111111111072</v>
      </c>
      <c r="X531" s="1"/>
      <c r="Y531" s="1"/>
      <c r="Z531" s="201"/>
      <c r="AA531" s="11"/>
    </row>
    <row r="532" spans="1:27" s="4" customFormat="1" ht="24.75" customHeight="1">
      <c r="A532" s="68" t="s">
        <v>95</v>
      </c>
      <c r="B532" s="10"/>
      <c r="C532" s="10">
        <v>0.26875000000000004</v>
      </c>
      <c r="D532" s="10">
        <v>0.34027777777777785</v>
      </c>
      <c r="E532" s="10">
        <v>0.40208333333333374</v>
      </c>
      <c r="F532" s="10">
        <v>0.4798611111111115</v>
      </c>
      <c r="G532" s="10">
        <v>0.5402777777777783</v>
      </c>
      <c r="H532" s="10">
        <v>0.6256944444444444</v>
      </c>
      <c r="I532" s="10">
        <v>0.6861111111111111</v>
      </c>
      <c r="J532" s="10">
        <v>0.7756944444444439</v>
      </c>
      <c r="K532" s="10">
        <v>0.8374999999999995</v>
      </c>
      <c r="L532" s="10">
        <v>0.9249999999999989</v>
      </c>
      <c r="M532" s="15"/>
      <c r="N532" s="15"/>
      <c r="O532" s="15"/>
      <c r="P532" s="15"/>
      <c r="Q532" s="15"/>
      <c r="R532" s="42"/>
      <c r="S532" s="43"/>
      <c r="T532" s="14"/>
      <c r="U532" s="34"/>
      <c r="V532" s="202">
        <f t="shared" si="11"/>
        <v>0.009722222222222188</v>
      </c>
      <c r="W532" s="202">
        <f>K539-K538</f>
        <v>0.011111111111111072</v>
      </c>
      <c r="X532" s="1"/>
      <c r="Y532" s="1"/>
      <c r="Z532" s="201"/>
      <c r="AA532" s="11"/>
    </row>
    <row r="533" spans="1:26" s="4" customFormat="1" ht="24.75" customHeight="1">
      <c r="A533" s="153">
        <v>7</v>
      </c>
      <c r="B533" s="10"/>
      <c r="C533" s="10">
        <v>0.2770833333333334</v>
      </c>
      <c r="D533" s="10">
        <v>0.34930555555555565</v>
      </c>
      <c r="E533" s="10">
        <v>0.41111111111111154</v>
      </c>
      <c r="F533" s="10">
        <v>0.48958333333333376</v>
      </c>
      <c r="G533" s="10">
        <v>0.5500000000000005</v>
      </c>
      <c r="H533" s="10">
        <v>0.6354166666666666</v>
      </c>
      <c r="I533" s="10">
        <v>0.6958333333333333</v>
      </c>
      <c r="J533" s="10">
        <v>0.7861111111111105</v>
      </c>
      <c r="K533" s="10">
        <v>0.8486111111111105</v>
      </c>
      <c r="L533" s="10">
        <v>0.9347222222222211</v>
      </c>
      <c r="M533" s="15"/>
      <c r="N533" s="15"/>
      <c r="O533" s="15"/>
      <c r="P533" s="15"/>
      <c r="Q533" s="15"/>
      <c r="R533" s="42"/>
      <c r="S533" s="43"/>
      <c r="T533" s="14"/>
      <c r="U533" s="34"/>
      <c r="V533" s="202">
        <f t="shared" si="11"/>
        <v>0.009722222222222188</v>
      </c>
      <c r="W533" s="202">
        <f>K540-K539</f>
        <v>0.011111111111111072</v>
      </c>
      <c r="X533" s="1"/>
      <c r="Y533" s="1"/>
      <c r="Z533" s="201"/>
    </row>
    <row r="534" spans="1:26" s="4" customFormat="1" ht="24.75" customHeight="1">
      <c r="A534" s="68" t="s">
        <v>96</v>
      </c>
      <c r="B534" s="10"/>
      <c r="C534" s="10">
        <v>0.28541666666666676</v>
      </c>
      <c r="D534" s="10">
        <v>0.35833333333333345</v>
      </c>
      <c r="E534" s="10">
        <v>0.42013888888888934</v>
      </c>
      <c r="F534" s="10">
        <v>0.499305555555556</v>
      </c>
      <c r="G534" s="10">
        <v>0.5597222222222227</v>
      </c>
      <c r="H534" s="10">
        <v>0.6451388888888888</v>
      </c>
      <c r="I534" s="10">
        <v>0.7055555555555555</v>
      </c>
      <c r="J534" s="10">
        <v>0.7965277777777772</v>
      </c>
      <c r="K534" s="10">
        <v>0.8597222222222216</v>
      </c>
      <c r="L534" s="10">
        <v>0.9444444444444433</v>
      </c>
      <c r="M534" s="15"/>
      <c r="N534" s="15"/>
      <c r="O534" s="15"/>
      <c r="P534" s="15"/>
      <c r="Q534" s="15"/>
      <c r="R534" s="42"/>
      <c r="S534" s="43"/>
      <c r="T534" s="14"/>
      <c r="U534" s="34"/>
      <c r="V534" s="202">
        <f t="shared" si="11"/>
        <v>0.009722222222222188</v>
      </c>
      <c r="W534" s="202">
        <f>K541-K540</f>
        <v>0.011111111111111072</v>
      </c>
      <c r="X534" s="1"/>
      <c r="Y534" s="1"/>
      <c r="Z534" s="201"/>
    </row>
    <row r="535" spans="1:26" s="4" customFormat="1" ht="24.75" customHeight="1">
      <c r="A535" s="153">
        <v>9</v>
      </c>
      <c r="B535" s="10">
        <v>0.23958333333333334</v>
      </c>
      <c r="C535" s="10">
        <v>0.2937500000000001</v>
      </c>
      <c r="D535" s="10">
        <v>0.36736111111111125</v>
      </c>
      <c r="E535" s="10">
        <v>0.42916666666666714</v>
      </c>
      <c r="F535" s="10">
        <v>0.5090277777777782</v>
      </c>
      <c r="G535" s="10">
        <v>0.5694444444444449</v>
      </c>
      <c r="H535" s="10">
        <v>0.654861111111111</v>
      </c>
      <c r="I535" s="10">
        <v>0.7152777777777777</v>
      </c>
      <c r="J535" s="10">
        <v>0.8069444444444438</v>
      </c>
      <c r="K535" s="10">
        <v>0.8708333333333327</v>
      </c>
      <c r="L535" s="10"/>
      <c r="M535" s="15"/>
      <c r="N535" s="15"/>
      <c r="O535" s="15"/>
      <c r="P535" s="15"/>
      <c r="Q535" s="15"/>
      <c r="R535" s="42"/>
      <c r="S535" s="43"/>
      <c r="T535" s="14"/>
      <c r="U535" s="34"/>
      <c r="V535" s="202">
        <f t="shared" si="11"/>
        <v>0.009722222222222188</v>
      </c>
      <c r="W535" s="202"/>
      <c r="X535" s="1"/>
      <c r="Y535" s="1"/>
      <c r="Z535" s="201"/>
    </row>
    <row r="536" spans="1:26" s="4" customFormat="1" ht="24.75" customHeight="1">
      <c r="A536" s="68" t="s">
        <v>120</v>
      </c>
      <c r="B536" s="10">
        <v>0.24861111111111112</v>
      </c>
      <c r="C536" s="10">
        <v>0.3027777777777779</v>
      </c>
      <c r="D536" s="10">
        <v>0.37638888888888905</v>
      </c>
      <c r="E536" s="10">
        <v>0.43819444444444494</v>
      </c>
      <c r="F536" s="10">
        <v>0.5187500000000004</v>
      </c>
      <c r="G536" s="10">
        <v>0.579166666666667</v>
      </c>
      <c r="H536" s="10">
        <v>0.6645833333333332</v>
      </c>
      <c r="I536" s="10">
        <v>0.7256944444444443</v>
      </c>
      <c r="J536" s="10">
        <v>0.8173611111111104</v>
      </c>
      <c r="K536" s="10">
        <v>0.8819444444444438</v>
      </c>
      <c r="L536" s="10"/>
      <c r="M536" s="15"/>
      <c r="N536" s="15"/>
      <c r="O536" s="15"/>
      <c r="P536" s="15"/>
      <c r="Q536" s="15"/>
      <c r="R536" s="42"/>
      <c r="S536" s="43"/>
      <c r="T536" s="14"/>
      <c r="U536" s="34"/>
      <c r="V536" s="202">
        <f t="shared" si="11"/>
        <v>0.009722222222222188</v>
      </c>
      <c r="W536" s="202"/>
      <c r="X536" s="1"/>
      <c r="Y536" s="1"/>
      <c r="Z536" s="201"/>
    </row>
    <row r="537" spans="1:26" s="4" customFormat="1" ht="24.75" customHeight="1">
      <c r="A537" s="68">
        <v>11</v>
      </c>
      <c r="B537" s="10">
        <v>0.2576388888888889</v>
      </c>
      <c r="C537" s="10">
        <v>0.3118055555555557</v>
      </c>
      <c r="D537" s="10">
        <v>0.38541666666666685</v>
      </c>
      <c r="E537" s="10">
        <v>0.4465277777777783</v>
      </c>
      <c r="F537" s="10">
        <v>0.5284722222222226</v>
      </c>
      <c r="G537" s="10">
        <v>0.5888888888888892</v>
      </c>
      <c r="H537" s="10">
        <v>0.6743055555555554</v>
      </c>
      <c r="I537" s="10">
        <v>0.7361111111111109</v>
      </c>
      <c r="J537" s="10">
        <v>0.8277777777777771</v>
      </c>
      <c r="K537" s="10">
        <v>0.8930555555555548</v>
      </c>
      <c r="L537" s="10"/>
      <c r="M537" s="15"/>
      <c r="N537" s="15"/>
      <c r="O537" s="15"/>
      <c r="P537" s="15"/>
      <c r="Q537" s="15"/>
      <c r="R537" s="42"/>
      <c r="S537" s="43"/>
      <c r="T537" s="14"/>
      <c r="U537" s="34"/>
      <c r="V537" s="202"/>
      <c r="W537" s="202"/>
      <c r="X537" s="1"/>
      <c r="Y537" s="1"/>
      <c r="Z537" s="9"/>
    </row>
    <row r="538" spans="1:26" s="4" customFormat="1" ht="24.75" customHeight="1">
      <c r="A538" s="68" t="s">
        <v>121</v>
      </c>
      <c r="B538" s="10">
        <v>0.2659722222222223</v>
      </c>
      <c r="C538" s="10">
        <v>0.3208333333333335</v>
      </c>
      <c r="D538" s="10">
        <v>0.39444444444444465</v>
      </c>
      <c r="E538" s="10">
        <v>0.45486111111111166</v>
      </c>
      <c r="F538" s="10">
        <v>0.5381944444444448</v>
      </c>
      <c r="G538" s="10">
        <v>0.5986111111111114</v>
      </c>
      <c r="H538" s="10">
        <v>0.6840277777777776</v>
      </c>
      <c r="I538" s="10">
        <v>0.7465277777777776</v>
      </c>
      <c r="J538" s="10">
        <v>0.8374999999999992</v>
      </c>
      <c r="K538" s="10">
        <v>0.9041666666666659</v>
      </c>
      <c r="L538" s="10"/>
      <c r="M538" s="15"/>
      <c r="N538" s="15"/>
      <c r="O538" s="15"/>
      <c r="P538" s="15"/>
      <c r="Q538" s="15"/>
      <c r="R538" s="42"/>
      <c r="S538" s="43"/>
      <c r="T538" s="14"/>
      <c r="U538" s="34"/>
      <c r="V538" s="202"/>
      <c r="W538" s="202"/>
      <c r="X538" s="1"/>
      <c r="Y538" s="1"/>
      <c r="Z538" s="9"/>
    </row>
    <row r="539" spans="1:26" s="4" customFormat="1" ht="24.75" customHeight="1">
      <c r="A539" s="153">
        <v>13</v>
      </c>
      <c r="B539" s="10">
        <v>0.27361111111111114</v>
      </c>
      <c r="C539" s="10">
        <v>0.3298611111111113</v>
      </c>
      <c r="D539" s="10">
        <v>0.40347222222222245</v>
      </c>
      <c r="E539" s="10">
        <v>0.46388888888888946</v>
      </c>
      <c r="F539" s="10">
        <v>0.5479166666666669</v>
      </c>
      <c r="G539" s="10">
        <v>0.6083333333333336</v>
      </c>
      <c r="H539" s="10">
        <v>0.6937499999999998</v>
      </c>
      <c r="I539" s="10">
        <v>0.7569444444444442</v>
      </c>
      <c r="J539" s="10">
        <v>0.8472222222222214</v>
      </c>
      <c r="K539" s="10">
        <v>0.915277777777777</v>
      </c>
      <c r="L539" s="10"/>
      <c r="M539" s="15"/>
      <c r="N539" s="15"/>
      <c r="O539" s="15"/>
      <c r="P539" s="15"/>
      <c r="Q539" s="15"/>
      <c r="R539" s="42"/>
      <c r="S539" s="43"/>
      <c r="T539" s="14"/>
      <c r="U539" s="34"/>
      <c r="V539" s="202"/>
      <c r="W539" s="202"/>
      <c r="X539" s="1"/>
      <c r="Y539" s="1"/>
      <c r="Z539" s="9"/>
    </row>
    <row r="540" spans="1:26" s="4" customFormat="1" ht="24.75" customHeight="1">
      <c r="A540" s="68" t="s">
        <v>103</v>
      </c>
      <c r="B540" s="10">
        <v>0.28125</v>
      </c>
      <c r="C540" s="10">
        <v>0.33888888888888913</v>
      </c>
      <c r="D540" s="10">
        <v>0.41250000000000026</v>
      </c>
      <c r="E540" s="10">
        <v>0.47291666666666726</v>
      </c>
      <c r="F540" s="10">
        <v>0.5576388888888891</v>
      </c>
      <c r="G540" s="10">
        <v>0.6180555555555558</v>
      </c>
      <c r="H540" s="10">
        <v>0.7034722222222219</v>
      </c>
      <c r="I540" s="10">
        <v>0.7673611111111108</v>
      </c>
      <c r="J540" s="10">
        <v>0.8569444444444436</v>
      </c>
      <c r="K540" s="10">
        <v>0.926388888888888</v>
      </c>
      <c r="L540" s="10"/>
      <c r="M540" s="15"/>
      <c r="N540" s="58"/>
      <c r="O540" s="15"/>
      <c r="P540" s="15"/>
      <c r="Q540" s="15"/>
      <c r="R540" s="42"/>
      <c r="S540" s="43"/>
      <c r="T540" s="14"/>
      <c r="U540" s="34"/>
      <c r="V540" s="202"/>
      <c r="W540" s="202"/>
      <c r="X540" s="1"/>
      <c r="Y540" s="1"/>
      <c r="Z540" s="9"/>
    </row>
    <row r="541" spans="1:26" s="4" customFormat="1" ht="24.75" customHeight="1">
      <c r="A541" s="153">
        <v>15</v>
      </c>
      <c r="B541" s="10">
        <v>0.28888888888888886</v>
      </c>
      <c r="C541" s="10">
        <v>0.34791666666666693</v>
      </c>
      <c r="D541" s="10">
        <v>0.42152777777777806</v>
      </c>
      <c r="E541" s="10">
        <v>0.48194444444444506</v>
      </c>
      <c r="F541" s="10">
        <v>0.5673611111111113</v>
      </c>
      <c r="G541" s="10">
        <v>0.627777777777778</v>
      </c>
      <c r="H541" s="10">
        <v>0.7131944444444441</v>
      </c>
      <c r="I541" s="10">
        <v>0.7777777777777775</v>
      </c>
      <c r="J541" s="10">
        <v>0.8666666666666658</v>
      </c>
      <c r="K541" s="10">
        <v>0.9374999999999991</v>
      </c>
      <c r="L541" s="10"/>
      <c r="M541" s="15"/>
      <c r="N541" s="15"/>
      <c r="O541" s="15"/>
      <c r="P541" s="15"/>
      <c r="Q541" s="15"/>
      <c r="R541" s="42"/>
      <c r="S541" s="43"/>
      <c r="T541" s="14"/>
      <c r="U541" s="34"/>
      <c r="V541" s="202"/>
      <c r="W541" s="202"/>
      <c r="X541" s="1"/>
      <c r="Y541" s="1"/>
      <c r="Z541" s="9"/>
    </row>
    <row r="542" spans="1:26" s="4" customFormat="1" ht="24.75" customHeight="1">
      <c r="A542" s="153">
        <v>16</v>
      </c>
      <c r="B542" s="10"/>
      <c r="C542" s="10"/>
      <c r="D542" s="15"/>
      <c r="E542" s="15"/>
      <c r="F542" s="15"/>
      <c r="G542" s="15"/>
      <c r="H542" s="10"/>
      <c r="I542" s="10"/>
      <c r="J542" s="10"/>
      <c r="K542" s="10"/>
      <c r="L542" s="10"/>
      <c r="M542" s="15"/>
      <c r="N542" s="15"/>
      <c r="O542" s="15"/>
      <c r="P542" s="15"/>
      <c r="Q542" s="15"/>
      <c r="R542" s="42"/>
      <c r="S542" s="43"/>
      <c r="T542" s="14"/>
      <c r="U542" s="34"/>
      <c r="V542" s="202"/>
      <c r="W542" s="1"/>
      <c r="X542" s="1"/>
      <c r="Y542" s="1"/>
      <c r="Z542" s="9"/>
    </row>
    <row r="543" spans="1:26" s="4" customFormat="1" ht="24.75" customHeight="1">
      <c r="A543" s="102">
        <v>17</v>
      </c>
      <c r="B543" s="10"/>
      <c r="C543" s="10"/>
      <c r="D543" s="168"/>
      <c r="E543" s="10"/>
      <c r="F543" s="168"/>
      <c r="G543" s="10"/>
      <c r="H543" s="204"/>
      <c r="I543" s="10"/>
      <c r="J543" s="10"/>
      <c r="K543" s="10"/>
      <c r="L543" s="10"/>
      <c r="M543" s="10"/>
      <c r="N543" s="10"/>
      <c r="O543" s="10"/>
      <c r="P543" s="10"/>
      <c r="Q543" s="10"/>
      <c r="R543" s="42"/>
      <c r="S543" s="43"/>
      <c r="T543" s="14"/>
      <c r="U543" s="34"/>
      <c r="V543" s="1"/>
      <c r="W543" s="1"/>
      <c r="X543" s="1"/>
      <c r="Y543" s="1"/>
      <c r="Z543" s="9"/>
    </row>
    <row r="544" spans="1:26" s="4" customFormat="1" ht="24.75" customHeight="1">
      <c r="A544" s="102">
        <v>18</v>
      </c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42"/>
      <c r="S544" s="43"/>
      <c r="T544" s="14"/>
      <c r="U544" s="34"/>
      <c r="V544" s="1"/>
      <c r="W544" s="1"/>
      <c r="X544" s="1"/>
      <c r="Y544" s="1"/>
      <c r="Z544" s="9"/>
    </row>
    <row r="545" spans="1:26" s="4" customFormat="1" ht="24.75" customHeight="1">
      <c r="A545" s="153">
        <v>19</v>
      </c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3"/>
      <c r="S545" s="43"/>
      <c r="T545" s="14"/>
      <c r="U545" s="34"/>
      <c r="V545" s="1"/>
      <c r="W545" s="1"/>
      <c r="X545" s="1"/>
      <c r="Y545" s="1"/>
      <c r="Z545" s="9"/>
    </row>
    <row r="546" spans="1:26" s="4" customFormat="1" ht="24.75" customHeight="1">
      <c r="A546" s="153">
        <v>20</v>
      </c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6"/>
      <c r="S546" s="7"/>
      <c r="T546" s="14"/>
      <c r="U546" s="34"/>
      <c r="V546" s="1"/>
      <c r="W546" s="1"/>
      <c r="X546" s="1"/>
      <c r="Y546" s="1"/>
      <c r="Z546" s="9"/>
    </row>
    <row r="547" spans="1:26" s="4" customFormat="1" ht="24.75" customHeight="1">
      <c r="A547" s="153">
        <v>21</v>
      </c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14"/>
      <c r="U547" s="34"/>
      <c r="V547" s="1"/>
      <c r="W547" s="1"/>
      <c r="X547" s="1"/>
      <c r="Y547" s="1"/>
      <c r="Z547" s="9"/>
    </row>
    <row r="548" spans="1:26" s="4" customFormat="1" ht="24.75" customHeight="1">
      <c r="A548" s="153">
        <v>22</v>
      </c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14"/>
      <c r="U548" s="34"/>
      <c r="V548" s="1"/>
      <c r="W548" s="1"/>
      <c r="X548" s="1"/>
      <c r="Y548" s="1"/>
      <c r="Z548" s="9"/>
    </row>
    <row r="549" spans="1:26" s="4" customFormat="1" ht="24.75" customHeight="1">
      <c r="A549" s="153">
        <v>23</v>
      </c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14"/>
      <c r="U549" s="34"/>
      <c r="V549" s="1"/>
      <c r="W549" s="1"/>
      <c r="X549" s="1"/>
      <c r="Y549" s="1"/>
      <c r="Z549" s="9"/>
    </row>
    <row r="550" spans="1:26" s="4" customFormat="1" ht="24.75" customHeight="1">
      <c r="A550" s="153">
        <v>24</v>
      </c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14"/>
      <c r="U550" s="34"/>
      <c r="V550" s="1"/>
      <c r="W550" s="1"/>
      <c r="X550" s="1"/>
      <c r="Y550" s="1"/>
      <c r="Z550" s="9"/>
    </row>
    <row r="551" spans="1:26" s="4" customFormat="1" ht="24.75" customHeight="1">
      <c r="A551" s="153">
        <v>25</v>
      </c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14"/>
      <c r="U551" s="34"/>
      <c r="V551" s="1"/>
      <c r="W551" s="1"/>
      <c r="X551" s="1"/>
      <c r="Y551" s="1"/>
      <c r="Z551" s="9"/>
    </row>
    <row r="552" spans="1:26" s="4" customFormat="1" ht="24.75" customHeight="1">
      <c r="A552" s="153">
        <v>26</v>
      </c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14"/>
      <c r="U552" s="34"/>
      <c r="V552" s="1"/>
      <c r="W552" s="1"/>
      <c r="X552" s="1"/>
      <c r="Y552" s="1"/>
      <c r="Z552" s="9"/>
    </row>
    <row r="553" spans="1:26" s="4" customFormat="1" ht="24.75" customHeight="1">
      <c r="A553" s="153">
        <v>27</v>
      </c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14"/>
      <c r="U553" s="34"/>
      <c r="V553" s="1"/>
      <c r="W553" s="1"/>
      <c r="X553" s="1"/>
      <c r="Y553" s="1"/>
      <c r="Z553" s="9"/>
    </row>
    <row r="554" spans="1:26" s="4" customFormat="1" ht="24.75" customHeight="1">
      <c r="A554" s="153">
        <v>28</v>
      </c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14"/>
      <c r="U554" s="34"/>
      <c r="V554" s="1"/>
      <c r="W554" s="1"/>
      <c r="X554" s="1"/>
      <c r="Y554" s="1"/>
      <c r="Z554" s="9"/>
    </row>
    <row r="555" spans="1:26" s="4" customFormat="1" ht="24.75" customHeight="1">
      <c r="A555" s="153">
        <v>29</v>
      </c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14"/>
      <c r="U555" s="34"/>
      <c r="V555" s="1"/>
      <c r="W555" s="1"/>
      <c r="X555" s="1"/>
      <c r="Y555" s="1"/>
      <c r="Z555" s="9"/>
    </row>
    <row r="556" spans="1:26" s="4" customFormat="1" ht="24.75" customHeight="1">
      <c r="A556" s="170">
        <v>30</v>
      </c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45"/>
      <c r="U556" s="46"/>
      <c r="V556" s="1"/>
      <c r="W556" s="1"/>
      <c r="X556" s="1"/>
      <c r="Y556" s="1"/>
      <c r="Z556" s="9"/>
    </row>
    <row r="557" spans="1:26" s="4" customFormat="1" ht="24.75" customHeight="1">
      <c r="A557" s="170">
        <v>31</v>
      </c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45"/>
      <c r="U557" s="46"/>
      <c r="V557" s="1"/>
      <c r="W557" s="1"/>
      <c r="X557" s="1"/>
      <c r="Y557" s="1"/>
      <c r="Z557" s="9"/>
    </row>
    <row r="558" spans="1:26" s="4" customFormat="1" ht="24.75" customHeight="1">
      <c r="A558" s="170">
        <v>32</v>
      </c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45"/>
      <c r="U558" s="46"/>
      <c r="V558" s="1"/>
      <c r="W558" s="1"/>
      <c r="X558" s="1"/>
      <c r="Y558" s="1"/>
      <c r="Z558" s="9"/>
    </row>
    <row r="559" spans="1:26" s="4" customFormat="1" ht="24.75" customHeight="1" thickBot="1">
      <c r="A559" s="129">
        <v>33</v>
      </c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47"/>
      <c r="U559" s="48"/>
      <c r="V559" s="1"/>
      <c r="W559" s="1"/>
      <c r="X559" s="1"/>
      <c r="Y559" s="1"/>
      <c r="Z559" s="9"/>
    </row>
    <row r="560" spans="1:26" s="4" customFormat="1" ht="19.5" customHeight="1" thickBot="1">
      <c r="A560" s="501" t="s">
        <v>83</v>
      </c>
      <c r="B560" s="502"/>
      <c r="C560" s="430" t="s">
        <v>123</v>
      </c>
      <c r="D560" s="430"/>
      <c r="E560" s="430"/>
      <c r="F560" s="431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1"/>
      <c r="W560" s="1"/>
      <c r="X560" s="1"/>
      <c r="Y560" s="1"/>
      <c r="Z560" s="9"/>
    </row>
    <row r="561" spans="1:26" s="130" customFormat="1" ht="31.5" customHeight="1" thickBot="1">
      <c r="A561" s="461" t="s">
        <v>105</v>
      </c>
      <c r="B561" s="462"/>
      <c r="C561" s="462"/>
      <c r="D561" s="462"/>
      <c r="E561" s="463"/>
      <c r="H561" s="464" t="s">
        <v>106</v>
      </c>
      <c r="I561" s="465"/>
      <c r="J561" s="465"/>
      <c r="K561" s="17" t="s">
        <v>65</v>
      </c>
      <c r="L561" s="391" t="s">
        <v>107</v>
      </c>
      <c r="M561" s="391"/>
      <c r="N561" s="392"/>
      <c r="O561" s="131"/>
      <c r="P561" s="54"/>
      <c r="Q561" s="54"/>
      <c r="R561" s="54"/>
      <c r="T561" s="466" t="s">
        <v>28</v>
      </c>
      <c r="U561" s="467"/>
      <c r="V561" s="18">
        <f>V563/V568</f>
        <v>0.011829096045197739</v>
      </c>
      <c r="W561" s="18">
        <f>W563/W568</f>
        <v>0.011829096045197723</v>
      </c>
      <c r="X561" s="18">
        <f>AVERAGE(V561,W561)</f>
        <v>0.011829096045197732</v>
      </c>
      <c r="Y561" s="37" t="s">
        <v>29</v>
      </c>
      <c r="Z561" s="38">
        <f>ROUND(X561*1440,0)/1440</f>
        <v>0.011805555555555555</v>
      </c>
    </row>
    <row r="562" spans="15:26" s="130" customFormat="1" ht="9" customHeight="1" thickBot="1">
      <c r="O562" s="131"/>
      <c r="P562" s="131"/>
      <c r="Q562" s="131"/>
      <c r="V562" s="18">
        <f>B572</f>
        <v>0.23958333333333334</v>
      </c>
      <c r="W562" s="18">
        <f>C567</f>
        <v>0.23958333333333334</v>
      </c>
      <c r="Z562" s="67"/>
    </row>
    <row r="563" spans="1:26" s="130" customFormat="1" ht="19.5" customHeight="1" thickBot="1">
      <c r="A563" s="468" t="s">
        <v>67</v>
      </c>
      <c r="B563" s="469"/>
      <c r="C563" s="469" t="s">
        <v>108</v>
      </c>
      <c r="D563" s="469"/>
      <c r="E563" s="547"/>
      <c r="F563" s="525"/>
      <c r="G563" s="526"/>
      <c r="H563" s="526"/>
      <c r="I563" s="526"/>
      <c r="J563" s="526"/>
      <c r="N563" s="385" t="s">
        <v>31</v>
      </c>
      <c r="O563" s="386"/>
      <c r="P563" s="529">
        <f>Z561</f>
        <v>0.011805555555555555</v>
      </c>
      <c r="Q563" s="530"/>
      <c r="S563" s="19" t="s">
        <v>70</v>
      </c>
      <c r="T563" s="536">
        <v>0.04097222222222222</v>
      </c>
      <c r="U563" s="537"/>
      <c r="V563" s="18">
        <f>V564-V562</f>
        <v>0.6979166666666666</v>
      </c>
      <c r="W563" s="18">
        <f>W564-W562</f>
        <v>0.6979166666666656</v>
      </c>
      <c r="Z563" s="67"/>
    </row>
    <row r="564" spans="22:26" s="130" customFormat="1" ht="9" customHeight="1" thickBot="1">
      <c r="V564" s="18">
        <f>N575</f>
        <v>0.9375</v>
      </c>
      <c r="W564" s="18">
        <f>O571</f>
        <v>0.937499999999999</v>
      </c>
      <c r="Z564" s="67"/>
    </row>
    <row r="565" spans="1:26" s="130" customFormat="1" ht="19.5" customHeight="1">
      <c r="A565" s="459" t="s">
        <v>71</v>
      </c>
      <c r="B565" s="453">
        <v>1</v>
      </c>
      <c r="C565" s="453"/>
      <c r="D565" s="453">
        <v>2</v>
      </c>
      <c r="E565" s="453"/>
      <c r="F565" s="453">
        <v>3</v>
      </c>
      <c r="G565" s="453"/>
      <c r="H565" s="453">
        <v>4</v>
      </c>
      <c r="I565" s="453"/>
      <c r="J565" s="453">
        <v>5</v>
      </c>
      <c r="K565" s="453"/>
      <c r="L565" s="453">
        <v>6</v>
      </c>
      <c r="M565" s="453"/>
      <c r="N565" s="453">
        <v>7</v>
      </c>
      <c r="O565" s="453"/>
      <c r="P565" s="453">
        <v>8</v>
      </c>
      <c r="Q565" s="453"/>
      <c r="R565" s="453">
        <v>9</v>
      </c>
      <c r="S565" s="453"/>
      <c r="T565" s="453">
        <v>10</v>
      </c>
      <c r="U565" s="454"/>
      <c r="V565" s="18"/>
      <c r="W565" s="18"/>
      <c r="Z565" s="67"/>
    </row>
    <row r="566" spans="1:26" s="130" customFormat="1" ht="19.5" customHeight="1">
      <c r="A566" s="460"/>
      <c r="B566" s="20" t="s">
        <v>109</v>
      </c>
      <c r="C566" s="20" t="s">
        <v>107</v>
      </c>
      <c r="D566" s="20" t="s">
        <v>109</v>
      </c>
      <c r="E566" s="20" t="s">
        <v>107</v>
      </c>
      <c r="F566" s="20" t="s">
        <v>109</v>
      </c>
      <c r="G566" s="20" t="s">
        <v>107</v>
      </c>
      <c r="H566" s="20" t="s">
        <v>109</v>
      </c>
      <c r="I566" s="20" t="s">
        <v>107</v>
      </c>
      <c r="J566" s="20" t="s">
        <v>109</v>
      </c>
      <c r="K566" s="20" t="s">
        <v>107</v>
      </c>
      <c r="L566" s="20" t="s">
        <v>109</v>
      </c>
      <c r="M566" s="20" t="s">
        <v>107</v>
      </c>
      <c r="N566" s="20" t="s">
        <v>109</v>
      </c>
      <c r="O566" s="20" t="s">
        <v>107</v>
      </c>
      <c r="P566" s="20"/>
      <c r="Q566" s="20"/>
      <c r="R566" s="20"/>
      <c r="S566" s="20"/>
      <c r="T566" s="20"/>
      <c r="U566" s="21"/>
      <c r="Z566" s="67"/>
    </row>
    <row r="567" spans="1:26" s="130" customFormat="1" ht="24.75" customHeight="1">
      <c r="A567" s="133">
        <v>1</v>
      </c>
      <c r="B567" s="114"/>
      <c r="C567" s="114">
        <v>0.23958333333333334</v>
      </c>
      <c r="D567" s="82">
        <v>0.28750000000000003</v>
      </c>
      <c r="E567" s="114">
        <v>0.33125</v>
      </c>
      <c r="F567" s="114">
        <v>0.40208333333333335</v>
      </c>
      <c r="G567" s="114">
        <v>0.4451388888888889</v>
      </c>
      <c r="H567" s="114">
        <v>0.5152777777777778</v>
      </c>
      <c r="I567" s="114">
        <v>0.5576388888888889</v>
      </c>
      <c r="J567" s="114">
        <v>0.6277777777777778</v>
      </c>
      <c r="K567" s="114">
        <v>0.6701388888888888</v>
      </c>
      <c r="L567" s="114">
        <v>0.7395833333333334</v>
      </c>
      <c r="M567" s="114">
        <v>0.782638888888889</v>
      </c>
      <c r="N567" s="114">
        <v>0.8444444444444444</v>
      </c>
      <c r="O567" s="114">
        <v>0.8902777777777778</v>
      </c>
      <c r="P567" s="114"/>
      <c r="Q567" s="28"/>
      <c r="R567" s="22"/>
      <c r="S567" s="23"/>
      <c r="T567" s="24"/>
      <c r="U567" s="27"/>
      <c r="V567" s="25">
        <f>COUNTA(B567:U599)</f>
        <v>118</v>
      </c>
      <c r="W567" s="57">
        <f>V567/9/2</f>
        <v>6.555555555555555</v>
      </c>
      <c r="Z567" s="67"/>
    </row>
    <row r="568" spans="1:26" s="130" customFormat="1" ht="24.75" customHeight="1">
      <c r="A568" s="133">
        <v>2</v>
      </c>
      <c r="B568" s="82"/>
      <c r="C568" s="114">
        <v>0.25</v>
      </c>
      <c r="D568" s="114">
        <v>0.3</v>
      </c>
      <c r="E568" s="114">
        <v>0.3444444444444445</v>
      </c>
      <c r="F568" s="114">
        <v>0.4152777777777778</v>
      </c>
      <c r="G568" s="114">
        <v>0.4576388888888889</v>
      </c>
      <c r="H568" s="114">
        <v>0.5277777777777778</v>
      </c>
      <c r="I568" s="114">
        <v>0.5701388888888889</v>
      </c>
      <c r="J568" s="114">
        <v>0.6402777777777778</v>
      </c>
      <c r="K568" s="114">
        <v>0.6826388888888889</v>
      </c>
      <c r="L568" s="114">
        <v>0.751388888888889</v>
      </c>
      <c r="M568" s="114">
        <v>0.7951388888888888</v>
      </c>
      <c r="N568" s="114">
        <v>0.8555555555555556</v>
      </c>
      <c r="O568" s="114">
        <v>0.9020833333333332</v>
      </c>
      <c r="P568" s="114"/>
      <c r="Q568" s="28"/>
      <c r="R568" s="22"/>
      <c r="S568" s="23"/>
      <c r="T568" s="24"/>
      <c r="U568" s="27"/>
      <c r="V568" s="26">
        <f>COUNTA(B567:B599,D567:D599,F567:F599,H567:H599,J567:J599,L567:L599,N567:N599,P567:P599,R567:R599,T567:T599)</f>
        <v>59</v>
      </c>
      <c r="W568" s="26">
        <f>COUNTA(C567:C599,E567:E599,G567:G599,I567:I599,K567:K599,M567:M599,O567:O599,Q567:Q599,S567:S599,U567:U599)</f>
        <v>59</v>
      </c>
      <c r="Y568" s="130">
        <f>(V568+W568)/2</f>
        <v>59</v>
      </c>
      <c r="Z568" s="67"/>
    </row>
    <row r="569" spans="1:26" s="130" customFormat="1" ht="24.75" customHeight="1">
      <c r="A569" s="133">
        <v>3</v>
      </c>
      <c r="B569" s="114"/>
      <c r="C569" s="114">
        <v>0.2590277777777778</v>
      </c>
      <c r="D569" s="82">
        <v>0.3125</v>
      </c>
      <c r="E569" s="114">
        <v>0.357638888888889</v>
      </c>
      <c r="F569" s="114">
        <v>0.427777777777778</v>
      </c>
      <c r="G569" s="114">
        <v>0.470138888888889</v>
      </c>
      <c r="H569" s="114">
        <v>0.540277777777778</v>
      </c>
      <c r="I569" s="114">
        <v>0.582638888888889</v>
      </c>
      <c r="J569" s="114">
        <v>0.652777777777778</v>
      </c>
      <c r="K569" s="114">
        <v>0.695138888888889</v>
      </c>
      <c r="L569" s="114">
        <v>0.763194444444445</v>
      </c>
      <c r="M569" s="114">
        <v>0.807638888888889</v>
      </c>
      <c r="N569" s="114">
        <v>0.866666666666667</v>
      </c>
      <c r="O569" s="114">
        <v>0.913888888888889</v>
      </c>
      <c r="P569" s="114"/>
      <c r="Q569" s="28"/>
      <c r="R569" s="22"/>
      <c r="S569" s="23"/>
      <c r="T569" s="24"/>
      <c r="U569" s="27"/>
      <c r="Y569" s="130" t="s">
        <v>39</v>
      </c>
      <c r="Z569" s="67"/>
    </row>
    <row r="570" spans="1:26" s="130" customFormat="1" ht="24.75" customHeight="1">
      <c r="A570" s="133">
        <v>4</v>
      </c>
      <c r="B570" s="82"/>
      <c r="C570" s="114">
        <v>0.268055555555556</v>
      </c>
      <c r="D570" s="114">
        <v>0.325</v>
      </c>
      <c r="E570" s="114">
        <v>0.370138888888889</v>
      </c>
      <c r="F570" s="114">
        <v>0.440277777777777</v>
      </c>
      <c r="G570" s="114">
        <v>0.482638888888889</v>
      </c>
      <c r="H570" s="114">
        <v>0.552777777777778</v>
      </c>
      <c r="I570" s="114">
        <v>0.595138888888889</v>
      </c>
      <c r="J570" s="114">
        <v>0.665277777777778</v>
      </c>
      <c r="K570" s="114">
        <v>0.707638888888889</v>
      </c>
      <c r="L570" s="114">
        <v>0.775</v>
      </c>
      <c r="M570" s="114">
        <v>0.820138888888889</v>
      </c>
      <c r="N570" s="114">
        <v>0.8784722222222222</v>
      </c>
      <c r="O570" s="114">
        <v>0.925694444444444</v>
      </c>
      <c r="P570" s="114"/>
      <c r="Q570" s="28"/>
      <c r="R570" s="22"/>
      <c r="S570" s="23"/>
      <c r="T570" s="24"/>
      <c r="U570" s="27"/>
      <c r="V570" s="112">
        <f aca="true" t="shared" si="12" ref="V570:V575">N570-N569</f>
        <v>0.01180555555555518</v>
      </c>
      <c r="W570" s="112">
        <f>M575-M574</f>
        <v>0.011805555555554292</v>
      </c>
      <c r="Z570" s="67"/>
    </row>
    <row r="571" spans="1:26" s="130" customFormat="1" ht="24.75" customHeight="1">
      <c r="A571" s="133">
        <v>5</v>
      </c>
      <c r="B571" s="209" t="s">
        <v>110</v>
      </c>
      <c r="C571" s="210">
        <v>0.2777777777777778</v>
      </c>
      <c r="D571" s="82">
        <v>0.3375</v>
      </c>
      <c r="E571" s="114">
        <v>0.382638888888889</v>
      </c>
      <c r="F571" s="114">
        <v>0.452777777777777</v>
      </c>
      <c r="G571" s="114">
        <v>0.495138888888889</v>
      </c>
      <c r="H571" s="114">
        <v>0.565277777777778</v>
      </c>
      <c r="I571" s="114">
        <v>0.607638888888889</v>
      </c>
      <c r="J571" s="114">
        <v>0.677777777777778</v>
      </c>
      <c r="K571" s="114">
        <v>0.720138888888889</v>
      </c>
      <c r="L571" s="114">
        <v>0.786805555555555</v>
      </c>
      <c r="M571" s="114">
        <v>0.832638888888888</v>
      </c>
      <c r="N571" s="114">
        <v>0.890277777777778</v>
      </c>
      <c r="O571" s="114">
        <v>0.937499999999999</v>
      </c>
      <c r="P571" s="114"/>
      <c r="Q571" s="28"/>
      <c r="R571" s="22"/>
      <c r="S571" s="23"/>
      <c r="T571" s="24"/>
      <c r="U571" s="27"/>
      <c r="V571" s="112">
        <f t="shared" si="12"/>
        <v>0.011805555555555736</v>
      </c>
      <c r="W571" s="112">
        <f>O567-M575</f>
        <v>0.011805555555556846</v>
      </c>
      <c r="Z571" s="67"/>
    </row>
    <row r="572" spans="1:26" s="130" customFormat="1" ht="24.75" customHeight="1">
      <c r="A572" s="133">
        <v>6</v>
      </c>
      <c r="B572" s="82">
        <v>0.23958333333333334</v>
      </c>
      <c r="C572" s="210">
        <v>0.28750000000000003</v>
      </c>
      <c r="D572" s="114">
        <v>0.35</v>
      </c>
      <c r="E572" s="114">
        <v>0.395138888888889</v>
      </c>
      <c r="F572" s="114">
        <v>0.465277777777777</v>
      </c>
      <c r="G572" s="114">
        <v>0.507638888888889</v>
      </c>
      <c r="H572" s="114">
        <v>0.577777777777778</v>
      </c>
      <c r="I572" s="114">
        <v>0.620138888888889</v>
      </c>
      <c r="J572" s="114">
        <v>0.690277777777778</v>
      </c>
      <c r="K572" s="114">
        <v>0.732638888888889</v>
      </c>
      <c r="L572" s="114">
        <v>0.79861111111111</v>
      </c>
      <c r="M572" s="114">
        <v>0.84375</v>
      </c>
      <c r="N572" s="114">
        <v>0.902083333333333</v>
      </c>
      <c r="O572" s="114"/>
      <c r="P572" s="114"/>
      <c r="Q572" s="28"/>
      <c r="R572" s="22"/>
      <c r="S572" s="23"/>
      <c r="T572" s="24"/>
      <c r="U572" s="27"/>
      <c r="V572" s="112">
        <f t="shared" si="12"/>
        <v>0.01180555555555507</v>
      </c>
      <c r="W572" s="112">
        <f>O568-O567</f>
        <v>0.011805555555555403</v>
      </c>
      <c r="Z572" s="67"/>
    </row>
    <row r="573" spans="1:26" s="130" customFormat="1" ht="24.75" customHeight="1">
      <c r="A573" s="133">
        <v>7</v>
      </c>
      <c r="B573" s="114">
        <v>0.2513888888888889</v>
      </c>
      <c r="C573" s="210">
        <v>0.29791666666666666</v>
      </c>
      <c r="D573" s="82">
        <v>0.3625</v>
      </c>
      <c r="E573" s="114">
        <v>0.407638888888889</v>
      </c>
      <c r="F573" s="114">
        <v>0.477777777777777</v>
      </c>
      <c r="G573" s="114">
        <v>0.520138888888889</v>
      </c>
      <c r="H573" s="114">
        <v>0.590277777777778</v>
      </c>
      <c r="I573" s="114">
        <v>0.632638888888889</v>
      </c>
      <c r="J573" s="114">
        <v>0.702777777777778</v>
      </c>
      <c r="K573" s="114">
        <v>0.745138888888889</v>
      </c>
      <c r="L573" s="114">
        <v>0.810416666666665</v>
      </c>
      <c r="M573" s="114">
        <v>0.854861111111112</v>
      </c>
      <c r="N573" s="114">
        <v>0.913888888888889</v>
      </c>
      <c r="O573" s="114"/>
      <c r="P573" s="114"/>
      <c r="Q573" s="28"/>
      <c r="R573" s="22"/>
      <c r="S573" s="23"/>
      <c r="T573" s="24"/>
      <c r="U573" s="27"/>
      <c r="V573" s="112">
        <f t="shared" si="12"/>
        <v>0.011805555555555958</v>
      </c>
      <c r="W573" s="112">
        <f>O569-O568</f>
        <v>0.011805555555555736</v>
      </c>
      <c r="Z573" s="67"/>
    </row>
    <row r="574" spans="1:26" s="130" customFormat="1" ht="24.75" customHeight="1">
      <c r="A574" s="133">
        <v>8</v>
      </c>
      <c r="B574" s="82">
        <v>0.26319444444444445</v>
      </c>
      <c r="C574" s="210">
        <v>0.308333333333333</v>
      </c>
      <c r="D574" s="114">
        <v>0.3756944444444445</v>
      </c>
      <c r="E574" s="114">
        <v>0.420138888888889</v>
      </c>
      <c r="F574" s="114">
        <v>0.490277777777776</v>
      </c>
      <c r="G574" s="114">
        <v>0.532638888888889</v>
      </c>
      <c r="H574" s="114">
        <v>0.602777777777778</v>
      </c>
      <c r="I574" s="114">
        <v>0.645138888888889</v>
      </c>
      <c r="J574" s="114">
        <v>0.715277777777778</v>
      </c>
      <c r="K574" s="114">
        <v>0.757638888888889</v>
      </c>
      <c r="L574" s="114">
        <v>0.82222222222222</v>
      </c>
      <c r="M574" s="114">
        <v>0.8666666666666667</v>
      </c>
      <c r="N574" s="114">
        <v>0.925694444444444</v>
      </c>
      <c r="O574" s="114"/>
      <c r="P574" s="114"/>
      <c r="Q574" s="28"/>
      <c r="R574" s="22"/>
      <c r="S574" s="23"/>
      <c r="T574" s="24"/>
      <c r="U574" s="27"/>
      <c r="V574" s="112">
        <f t="shared" si="12"/>
        <v>0.01180555555555507</v>
      </c>
      <c r="W574" s="112">
        <f>O570-O569</f>
        <v>0.01180555555555507</v>
      </c>
      <c r="Z574" s="67"/>
    </row>
    <row r="575" spans="1:26" s="130" customFormat="1" ht="24.75" customHeight="1">
      <c r="A575" s="133">
        <v>9</v>
      </c>
      <c r="B575" s="114">
        <v>0.27499999999999997</v>
      </c>
      <c r="C575" s="210">
        <v>0.31875000000000003</v>
      </c>
      <c r="D575" s="82">
        <v>0.3888888888888889</v>
      </c>
      <c r="E575" s="114">
        <v>0.432638888888889</v>
      </c>
      <c r="F575" s="114">
        <v>0.502777777777776</v>
      </c>
      <c r="G575" s="114">
        <v>0.545138888888889</v>
      </c>
      <c r="H575" s="114">
        <v>0.615277777777777</v>
      </c>
      <c r="I575" s="114">
        <v>0.657638888888889</v>
      </c>
      <c r="J575" s="114">
        <v>0.727777777777779</v>
      </c>
      <c r="K575" s="114">
        <v>0.77013888888889</v>
      </c>
      <c r="L575" s="114">
        <v>0.8333333333333334</v>
      </c>
      <c r="M575" s="114">
        <v>0.878472222222221</v>
      </c>
      <c r="N575" s="114">
        <v>0.9375</v>
      </c>
      <c r="O575" s="114"/>
      <c r="P575" s="114"/>
      <c r="Q575" s="28"/>
      <c r="R575" s="22"/>
      <c r="S575" s="23"/>
      <c r="T575" s="24"/>
      <c r="U575" s="27"/>
      <c r="V575" s="112">
        <f t="shared" si="12"/>
        <v>0.011805555555555958</v>
      </c>
      <c r="W575" s="112">
        <f>O571-O570</f>
        <v>0.011805555555554959</v>
      </c>
      <c r="Z575" s="67"/>
    </row>
    <row r="576" spans="1:26" s="130" customFormat="1" ht="24.75" customHeight="1">
      <c r="A576" s="133">
        <v>10</v>
      </c>
      <c r="B576" s="82"/>
      <c r="C576" s="210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28"/>
      <c r="R576" s="22"/>
      <c r="S576" s="23"/>
      <c r="T576" s="24"/>
      <c r="U576" s="27"/>
      <c r="V576" s="112"/>
      <c r="W576" s="112"/>
      <c r="Z576" s="67"/>
    </row>
    <row r="577" spans="1:26" s="130" customFormat="1" ht="24.75" customHeight="1">
      <c r="A577" s="133">
        <v>11</v>
      </c>
      <c r="B577" s="114"/>
      <c r="C577" s="114"/>
      <c r="D577" s="82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28"/>
      <c r="R577" s="22"/>
      <c r="S577" s="23"/>
      <c r="T577" s="24"/>
      <c r="U577" s="27"/>
      <c r="V577" s="112"/>
      <c r="W577" s="112"/>
      <c r="Z577" s="67"/>
    </row>
    <row r="578" spans="1:26" s="130" customFormat="1" ht="24.75" customHeight="1">
      <c r="A578" s="133">
        <v>12</v>
      </c>
      <c r="B578" s="114"/>
      <c r="C578" s="114"/>
      <c r="D578" s="82"/>
      <c r="E578" s="114"/>
      <c r="F578" s="211"/>
      <c r="G578" s="114"/>
      <c r="H578" s="212"/>
      <c r="I578" s="114"/>
      <c r="J578" s="114"/>
      <c r="K578" s="114"/>
      <c r="L578" s="114"/>
      <c r="M578" s="114"/>
      <c r="N578" s="114"/>
      <c r="O578" s="114"/>
      <c r="P578" s="114"/>
      <c r="Q578" s="28"/>
      <c r="R578" s="22"/>
      <c r="S578" s="23"/>
      <c r="T578" s="24"/>
      <c r="U578" s="27"/>
      <c r="V578" s="112"/>
      <c r="W578" s="112"/>
      <c r="Z578" s="67"/>
    </row>
    <row r="579" spans="1:26" s="130" customFormat="1" ht="24.75" customHeight="1">
      <c r="A579" s="133">
        <v>13</v>
      </c>
      <c r="B579" s="28"/>
      <c r="C579" s="28"/>
      <c r="D579" s="28"/>
      <c r="E579" s="28"/>
      <c r="F579" s="60"/>
      <c r="G579" s="28"/>
      <c r="H579" s="108"/>
      <c r="I579" s="28"/>
      <c r="J579" s="28"/>
      <c r="K579" s="28"/>
      <c r="L579" s="28"/>
      <c r="M579" s="28"/>
      <c r="N579" s="28"/>
      <c r="O579" s="28"/>
      <c r="P579" s="28"/>
      <c r="Q579" s="28"/>
      <c r="R579" s="22"/>
      <c r="S579" s="23"/>
      <c r="T579" s="24"/>
      <c r="U579" s="27"/>
      <c r="V579" s="112"/>
      <c r="W579" s="112"/>
      <c r="Z579" s="184"/>
    </row>
    <row r="580" spans="1:26" s="130" customFormat="1" ht="24.75" customHeight="1">
      <c r="A580" s="133">
        <v>14</v>
      </c>
      <c r="B580" s="28"/>
      <c r="C580" s="28"/>
      <c r="D580" s="28"/>
      <c r="E580" s="28"/>
      <c r="F580" s="60"/>
      <c r="G580" s="28"/>
      <c r="H580" s="108"/>
      <c r="I580" s="28"/>
      <c r="J580" s="28"/>
      <c r="K580" s="28"/>
      <c r="L580" s="28"/>
      <c r="M580" s="28"/>
      <c r="N580" s="28"/>
      <c r="O580" s="28"/>
      <c r="P580" s="28"/>
      <c r="Q580" s="28"/>
      <c r="R580" s="22"/>
      <c r="S580" s="23"/>
      <c r="T580" s="24"/>
      <c r="U580" s="27"/>
      <c r="Z580" s="67"/>
    </row>
    <row r="581" spans="1:26" s="130" customFormat="1" ht="24.75" customHeight="1">
      <c r="A581" s="133">
        <v>15</v>
      </c>
      <c r="B581" s="28"/>
      <c r="C581" s="28"/>
      <c r="D581" s="28"/>
      <c r="E581" s="28"/>
      <c r="F581" s="60"/>
      <c r="G581" s="28"/>
      <c r="H581" s="108"/>
      <c r="I581" s="28"/>
      <c r="J581" s="28"/>
      <c r="K581" s="28"/>
      <c r="L581" s="28"/>
      <c r="M581" s="28"/>
      <c r="N581" s="28"/>
      <c r="O581" s="28"/>
      <c r="P581" s="28"/>
      <c r="Q581" s="28"/>
      <c r="R581" s="22"/>
      <c r="S581" s="23"/>
      <c r="T581" s="24"/>
      <c r="U581" s="27"/>
      <c r="Z581" s="67"/>
    </row>
    <row r="582" spans="1:26" s="130" customFormat="1" ht="24.75" customHeight="1">
      <c r="A582" s="133">
        <v>16</v>
      </c>
      <c r="B582" s="28"/>
      <c r="C582" s="28"/>
      <c r="D582" s="28"/>
      <c r="E582" s="28"/>
      <c r="F582" s="60"/>
      <c r="G582" s="28"/>
      <c r="H582" s="108"/>
      <c r="I582" s="28"/>
      <c r="J582" s="28"/>
      <c r="K582" s="28"/>
      <c r="L582" s="28"/>
      <c r="M582" s="28"/>
      <c r="N582" s="28"/>
      <c r="O582" s="28"/>
      <c r="P582" s="28"/>
      <c r="Q582" s="28"/>
      <c r="R582" s="22"/>
      <c r="S582" s="23"/>
      <c r="T582" s="24"/>
      <c r="U582" s="27"/>
      <c r="Z582" s="67"/>
    </row>
    <row r="583" spans="1:26" s="130" customFormat="1" ht="24.75" customHeight="1">
      <c r="A583" s="133">
        <v>17</v>
      </c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2"/>
      <c r="S583" s="23"/>
      <c r="T583" s="24"/>
      <c r="U583" s="27"/>
      <c r="Z583" s="67"/>
    </row>
    <row r="584" spans="1:26" s="130" customFormat="1" ht="24.75" customHeight="1">
      <c r="A584" s="133">
        <v>18</v>
      </c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2"/>
      <c r="S584" s="23"/>
      <c r="T584" s="24"/>
      <c r="U584" s="27"/>
      <c r="Z584" s="67"/>
    </row>
    <row r="585" spans="1:26" s="130" customFormat="1" ht="24.75" customHeight="1">
      <c r="A585" s="133">
        <v>19</v>
      </c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2"/>
      <c r="S585" s="23"/>
      <c r="T585" s="24"/>
      <c r="U585" s="27"/>
      <c r="Z585" s="67"/>
    </row>
    <row r="586" spans="1:26" s="130" customFormat="1" ht="24.75" customHeight="1">
      <c r="A586" s="133">
        <v>20</v>
      </c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0"/>
      <c r="S586" s="23"/>
      <c r="T586" s="24"/>
      <c r="U586" s="27"/>
      <c r="Z586" s="67"/>
    </row>
    <row r="587" spans="1:26" s="130" customFormat="1" ht="24.75" customHeight="1">
      <c r="A587" s="133">
        <v>21</v>
      </c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0"/>
      <c r="S587" s="24"/>
      <c r="T587" s="24"/>
      <c r="U587" s="27"/>
      <c r="Z587" s="67"/>
    </row>
    <row r="588" spans="1:26" s="130" customFormat="1" ht="24.75" customHeight="1">
      <c r="A588" s="133">
        <v>22</v>
      </c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7"/>
      <c r="Z588" s="67"/>
    </row>
    <row r="589" spans="1:26" s="130" customFormat="1" ht="24.75" customHeight="1">
      <c r="A589" s="133">
        <v>23</v>
      </c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7"/>
      <c r="Z589" s="67"/>
    </row>
    <row r="590" spans="1:26" s="130" customFormat="1" ht="24.75" customHeight="1">
      <c r="A590" s="133">
        <v>24</v>
      </c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7"/>
      <c r="Z590" s="67"/>
    </row>
    <row r="591" spans="1:26" s="130" customFormat="1" ht="24.75" customHeight="1">
      <c r="A591" s="133">
        <v>25</v>
      </c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7"/>
      <c r="Z591" s="67"/>
    </row>
    <row r="592" spans="1:26" s="130" customFormat="1" ht="24.75" customHeight="1">
      <c r="A592" s="133">
        <v>26</v>
      </c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7"/>
      <c r="Z592" s="67"/>
    </row>
    <row r="593" spans="1:26" s="130" customFormat="1" ht="24.75" customHeight="1">
      <c r="A593" s="133">
        <v>27</v>
      </c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7"/>
      <c r="Z593" s="67"/>
    </row>
    <row r="594" spans="1:26" s="130" customFormat="1" ht="24.75" customHeight="1">
      <c r="A594" s="133">
        <v>28</v>
      </c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7"/>
      <c r="Z594" s="67"/>
    </row>
    <row r="595" spans="1:26" s="130" customFormat="1" ht="24.75" customHeight="1">
      <c r="A595" s="133">
        <v>29</v>
      </c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7"/>
      <c r="Z595" s="67"/>
    </row>
    <row r="596" spans="1:26" s="130" customFormat="1" ht="24.75" customHeight="1">
      <c r="A596" s="133">
        <v>30</v>
      </c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7"/>
      <c r="Z596" s="67"/>
    </row>
    <row r="597" spans="1:26" s="130" customFormat="1" ht="24.75" customHeight="1">
      <c r="A597" s="133">
        <v>31</v>
      </c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30"/>
      <c r="Z597" s="67"/>
    </row>
    <row r="598" spans="1:26" s="130" customFormat="1" ht="24.75" customHeight="1">
      <c r="A598" s="133">
        <v>32</v>
      </c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30"/>
      <c r="Z598" s="67"/>
    </row>
    <row r="599" spans="1:26" s="130" customFormat="1" ht="24.75" customHeight="1" thickBot="1">
      <c r="A599" s="31">
        <v>33</v>
      </c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3"/>
      <c r="Z599" s="67"/>
    </row>
    <row r="600" spans="1:26" s="130" customFormat="1" ht="19.5" customHeight="1" thickBot="1">
      <c r="A600" s="545" t="s">
        <v>83</v>
      </c>
      <c r="B600" s="546"/>
      <c r="C600" s="457" t="s">
        <v>111</v>
      </c>
      <c r="D600" s="457"/>
      <c r="E600" s="457"/>
      <c r="F600" s="458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Z600" s="67"/>
    </row>
    <row r="601" spans="1:26" s="4" customFormat="1" ht="31.5" customHeight="1" thickBot="1">
      <c r="A601" s="434" t="s">
        <v>105</v>
      </c>
      <c r="B601" s="435"/>
      <c r="C601" s="435"/>
      <c r="D601" s="435"/>
      <c r="E601" s="436"/>
      <c r="F601" s="61"/>
      <c r="G601" s="61"/>
      <c r="H601" s="513" t="s">
        <v>106</v>
      </c>
      <c r="I601" s="514"/>
      <c r="J601" s="514"/>
      <c r="K601" s="93" t="s">
        <v>65</v>
      </c>
      <c r="L601" s="423" t="s">
        <v>107</v>
      </c>
      <c r="M601" s="423"/>
      <c r="N601" s="424"/>
      <c r="O601" s="61"/>
      <c r="P601" s="94"/>
      <c r="Q601" s="94"/>
      <c r="R601" s="94"/>
      <c r="S601" s="61"/>
      <c r="T601" s="483" t="s">
        <v>28</v>
      </c>
      <c r="U601" s="484"/>
      <c r="V601" s="95">
        <f>V603/V608</f>
        <v>0.011829096045197739</v>
      </c>
      <c r="W601" s="95">
        <f>W603/W608</f>
        <v>0.011829096045197723</v>
      </c>
      <c r="X601" s="95">
        <f>AVERAGE(V601,W601)</f>
        <v>0.011829096045197732</v>
      </c>
      <c r="Y601" s="96" t="s">
        <v>29</v>
      </c>
      <c r="Z601" s="97">
        <f>ROUND(X601*1440,0)/1440</f>
        <v>0.011805555555555555</v>
      </c>
    </row>
    <row r="602" spans="1:26" s="4" customFormat="1" ht="9" customHeight="1" thickBo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101"/>
      <c r="U602" s="101"/>
      <c r="V602" s="95">
        <f>B612</f>
        <v>0.23958333333333334</v>
      </c>
      <c r="W602" s="95">
        <f>C607</f>
        <v>0.23958333333333334</v>
      </c>
      <c r="X602" s="61"/>
      <c r="Y602" s="61"/>
      <c r="Z602" s="80"/>
    </row>
    <row r="603" spans="1:26" s="4" customFormat="1" ht="19.5" customHeight="1" thickBot="1">
      <c r="A603" s="515" t="s">
        <v>67</v>
      </c>
      <c r="B603" s="516"/>
      <c r="C603" s="516" t="s">
        <v>108</v>
      </c>
      <c r="D603" s="516"/>
      <c r="E603" s="538"/>
      <c r="F603" s="539"/>
      <c r="G603" s="540"/>
      <c r="H603" s="540"/>
      <c r="I603" s="540"/>
      <c r="J603" s="540"/>
      <c r="K603" s="61"/>
      <c r="L603" s="61"/>
      <c r="M603" s="61"/>
      <c r="N603" s="517" t="s">
        <v>31</v>
      </c>
      <c r="O603" s="518"/>
      <c r="P603" s="489">
        <f>Z601</f>
        <v>0.011805555555555555</v>
      </c>
      <c r="Q603" s="490"/>
      <c r="R603" s="61"/>
      <c r="S603" s="98" t="s">
        <v>70</v>
      </c>
      <c r="T603" s="491">
        <v>0.04097222222222222</v>
      </c>
      <c r="U603" s="492"/>
      <c r="V603" s="95">
        <f>V604-V602</f>
        <v>0.6979166666666666</v>
      </c>
      <c r="W603" s="95">
        <f>W604-W602</f>
        <v>0.6979166666666656</v>
      </c>
      <c r="X603" s="61"/>
      <c r="Y603" s="61"/>
      <c r="Z603" s="80"/>
    </row>
    <row r="604" spans="1:26" s="4" customFormat="1" ht="9" customHeight="1" thickBo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101"/>
      <c r="U604" s="101"/>
      <c r="V604" s="95">
        <f>N615</f>
        <v>0.9375</v>
      </c>
      <c r="W604" s="95">
        <f>O611</f>
        <v>0.937499999999999</v>
      </c>
      <c r="X604" s="61"/>
      <c r="Y604" s="61"/>
      <c r="Z604" s="80"/>
    </row>
    <row r="605" spans="1:26" s="4" customFormat="1" ht="19.5" customHeight="1">
      <c r="A605" s="505" t="s">
        <v>71</v>
      </c>
      <c r="B605" s="507">
        <v>1</v>
      </c>
      <c r="C605" s="507"/>
      <c r="D605" s="507">
        <v>2</v>
      </c>
      <c r="E605" s="507"/>
      <c r="F605" s="507">
        <v>3</v>
      </c>
      <c r="G605" s="507"/>
      <c r="H605" s="507">
        <v>4</v>
      </c>
      <c r="I605" s="507"/>
      <c r="J605" s="507">
        <v>5</v>
      </c>
      <c r="K605" s="507"/>
      <c r="L605" s="507">
        <v>6</v>
      </c>
      <c r="M605" s="507"/>
      <c r="N605" s="507">
        <v>7</v>
      </c>
      <c r="O605" s="507"/>
      <c r="P605" s="507">
        <v>8</v>
      </c>
      <c r="Q605" s="507"/>
      <c r="R605" s="507">
        <v>9</v>
      </c>
      <c r="S605" s="507"/>
      <c r="T605" s="426">
        <v>10</v>
      </c>
      <c r="U605" s="427"/>
      <c r="V605" s="95"/>
      <c r="W605" s="95"/>
      <c r="X605" s="61"/>
      <c r="Y605" s="61"/>
      <c r="Z605" s="80"/>
    </row>
    <row r="606" spans="1:26" s="4" customFormat="1" ht="19.5" customHeight="1">
      <c r="A606" s="506"/>
      <c r="B606" s="63" t="s">
        <v>109</v>
      </c>
      <c r="C606" s="63" t="s">
        <v>107</v>
      </c>
      <c r="D606" s="63" t="s">
        <v>109</v>
      </c>
      <c r="E606" s="63" t="s">
        <v>107</v>
      </c>
      <c r="F606" s="63" t="s">
        <v>109</v>
      </c>
      <c r="G606" s="63" t="s">
        <v>107</v>
      </c>
      <c r="H606" s="63" t="s">
        <v>109</v>
      </c>
      <c r="I606" s="63" t="s">
        <v>107</v>
      </c>
      <c r="J606" s="63" t="s">
        <v>109</v>
      </c>
      <c r="K606" s="63" t="s">
        <v>107</v>
      </c>
      <c r="L606" s="63" t="s">
        <v>109</v>
      </c>
      <c r="M606" s="63" t="s">
        <v>107</v>
      </c>
      <c r="N606" s="63" t="s">
        <v>109</v>
      </c>
      <c r="O606" s="63" t="s">
        <v>107</v>
      </c>
      <c r="P606" s="63"/>
      <c r="Q606" s="63"/>
      <c r="R606" s="63"/>
      <c r="S606" s="63"/>
      <c r="T606" s="13"/>
      <c r="U606" s="41"/>
      <c r="V606" s="61"/>
      <c r="W606" s="61"/>
      <c r="X606" s="61"/>
      <c r="Y606" s="61"/>
      <c r="Z606" s="80"/>
    </row>
    <row r="607" spans="1:26" s="4" customFormat="1" ht="24.75" customHeight="1">
      <c r="A607" s="102">
        <v>1</v>
      </c>
      <c r="B607" s="115"/>
      <c r="C607" s="115">
        <v>0.23958333333333334</v>
      </c>
      <c r="D607" s="116">
        <v>0.28750000000000003</v>
      </c>
      <c r="E607" s="115">
        <v>0.33194444444444443</v>
      </c>
      <c r="F607" s="115">
        <v>0.40208333333333335</v>
      </c>
      <c r="G607" s="115">
        <v>0.4444444444444444</v>
      </c>
      <c r="H607" s="115">
        <v>0.5152777777777778</v>
      </c>
      <c r="I607" s="115">
        <v>0.5576388888888889</v>
      </c>
      <c r="J607" s="115">
        <v>0.6277777777777778</v>
      </c>
      <c r="K607" s="115">
        <v>0.6701388888888888</v>
      </c>
      <c r="L607" s="115">
        <v>0.7395833333333334</v>
      </c>
      <c r="M607" s="115">
        <v>0.782638888888889</v>
      </c>
      <c r="N607" s="115">
        <v>0.8444444444444444</v>
      </c>
      <c r="O607" s="115">
        <v>0.8902777777777778</v>
      </c>
      <c r="P607" s="115"/>
      <c r="Q607" s="64"/>
      <c r="R607" s="42"/>
      <c r="S607" s="43"/>
      <c r="T607" s="14"/>
      <c r="U607" s="34"/>
      <c r="V607" s="137">
        <f>COUNTA(B607:U639)</f>
        <v>118</v>
      </c>
      <c r="W607" s="138">
        <f>V607/9/2</f>
        <v>6.555555555555555</v>
      </c>
      <c r="X607" s="61"/>
      <c r="Y607" s="61"/>
      <c r="Z607" s="80"/>
    </row>
    <row r="608" spans="1:26" s="4" customFormat="1" ht="24.75" customHeight="1">
      <c r="A608" s="102">
        <v>2</v>
      </c>
      <c r="B608" s="116"/>
      <c r="C608" s="115">
        <v>0.25</v>
      </c>
      <c r="D608" s="115">
        <v>0.3</v>
      </c>
      <c r="E608" s="115">
        <v>0.34652777777777777</v>
      </c>
      <c r="F608" s="115">
        <v>0.4152777777777778</v>
      </c>
      <c r="G608" s="115">
        <v>0.4576388888888889</v>
      </c>
      <c r="H608" s="115">
        <v>0.5277777777777778</v>
      </c>
      <c r="I608" s="115">
        <v>0.5701388888888889</v>
      </c>
      <c r="J608" s="115">
        <v>0.6402777777777778</v>
      </c>
      <c r="K608" s="115">
        <v>0.6826388888888889</v>
      </c>
      <c r="L608" s="115">
        <v>0.751388888888889</v>
      </c>
      <c r="M608" s="115">
        <v>0.7951388888888888</v>
      </c>
      <c r="N608" s="115">
        <v>0.8555555555555556</v>
      </c>
      <c r="O608" s="115">
        <v>0.9020833333333332</v>
      </c>
      <c r="P608" s="115"/>
      <c r="Q608" s="64"/>
      <c r="R608" s="42"/>
      <c r="S608" s="43"/>
      <c r="T608" s="14"/>
      <c r="U608" s="34"/>
      <c r="V608" s="100">
        <f>COUNTA(B607:B639,D607:D639,F607:F639,H607:H639,J607:J639,L607:L639,N607:N639,P607:P639,R607:R639,T607:T639)</f>
        <v>59</v>
      </c>
      <c r="W608" s="100">
        <f>COUNTA(C607:C639,E607:E639,G607:G639,I607:I639,K607:K639,M607:M639,O607:O639,Q607:Q639,S607:S639,U607:U639)</f>
        <v>59</v>
      </c>
      <c r="X608" s="61"/>
      <c r="Y608" s="61">
        <f>(V608+W608)/2</f>
        <v>59</v>
      </c>
      <c r="Z608" s="80"/>
    </row>
    <row r="609" spans="1:26" s="4" customFormat="1" ht="24.75" customHeight="1">
      <c r="A609" s="102">
        <v>3</v>
      </c>
      <c r="B609" s="115"/>
      <c r="C609" s="115">
        <v>0.2590277777777778</v>
      </c>
      <c r="D609" s="116">
        <v>0.3125</v>
      </c>
      <c r="E609" s="115">
        <v>0.3611111111111111</v>
      </c>
      <c r="F609" s="115">
        <v>0.427777777777778</v>
      </c>
      <c r="G609" s="115">
        <v>0.470138888888889</v>
      </c>
      <c r="H609" s="115">
        <v>0.540277777777778</v>
      </c>
      <c r="I609" s="115">
        <v>0.582638888888889</v>
      </c>
      <c r="J609" s="115">
        <v>0.652777777777778</v>
      </c>
      <c r="K609" s="115">
        <v>0.695138888888889</v>
      </c>
      <c r="L609" s="115">
        <v>0.763194444444445</v>
      </c>
      <c r="M609" s="115">
        <v>0.807638888888889</v>
      </c>
      <c r="N609" s="115">
        <v>0.866666666666667</v>
      </c>
      <c r="O609" s="115">
        <v>0.913888888888889</v>
      </c>
      <c r="P609" s="115"/>
      <c r="Q609" s="64"/>
      <c r="R609" s="42"/>
      <c r="S609" s="43"/>
      <c r="T609" s="14"/>
      <c r="U609" s="34"/>
      <c r="V609" s="61"/>
      <c r="W609" s="61"/>
      <c r="X609" s="61"/>
      <c r="Y609" s="61" t="s">
        <v>39</v>
      </c>
      <c r="Z609" s="80"/>
    </row>
    <row r="610" spans="1:26" s="4" customFormat="1" ht="24.75" customHeight="1">
      <c r="A610" s="102">
        <v>4</v>
      </c>
      <c r="B610" s="116"/>
      <c r="C610" s="115">
        <v>0.268055555555556</v>
      </c>
      <c r="D610" s="115">
        <v>0.325</v>
      </c>
      <c r="E610" s="115">
        <v>0.3729166666666667</v>
      </c>
      <c r="F610" s="115">
        <v>0.440277777777777</v>
      </c>
      <c r="G610" s="115">
        <v>0.482638888888889</v>
      </c>
      <c r="H610" s="115">
        <v>0.552777777777778</v>
      </c>
      <c r="I610" s="115">
        <v>0.595138888888889</v>
      </c>
      <c r="J610" s="115">
        <v>0.665277777777778</v>
      </c>
      <c r="K610" s="115">
        <v>0.707638888888889</v>
      </c>
      <c r="L610" s="115">
        <v>0.775</v>
      </c>
      <c r="M610" s="115">
        <v>0.820138888888889</v>
      </c>
      <c r="N610" s="115">
        <v>0.8784722222222222</v>
      </c>
      <c r="O610" s="115">
        <v>0.925694444444444</v>
      </c>
      <c r="P610" s="115"/>
      <c r="Q610" s="15"/>
      <c r="R610" s="42"/>
      <c r="S610" s="43"/>
      <c r="T610" s="14"/>
      <c r="U610" s="34"/>
      <c r="V610" s="234">
        <f aca="true" t="shared" si="13" ref="V610:V615">N610-N609</f>
        <v>0.01180555555555518</v>
      </c>
      <c r="W610" s="234">
        <f>M615-M614</f>
        <v>0.011805555555554292</v>
      </c>
      <c r="X610" s="61"/>
      <c r="Y610" s="61"/>
      <c r="Z610" s="80"/>
    </row>
    <row r="611" spans="1:26" s="4" customFormat="1" ht="24.75" customHeight="1">
      <c r="A611" s="102">
        <v>5</v>
      </c>
      <c r="B611" s="235" t="s">
        <v>124</v>
      </c>
      <c r="C611" s="206">
        <v>0.2777777777777778</v>
      </c>
      <c r="D611" s="116">
        <v>0.3375</v>
      </c>
      <c r="E611" s="115">
        <v>0.38472222222222224</v>
      </c>
      <c r="F611" s="115">
        <v>0.452777777777777</v>
      </c>
      <c r="G611" s="115">
        <v>0.495138888888889</v>
      </c>
      <c r="H611" s="115">
        <v>0.565277777777778</v>
      </c>
      <c r="I611" s="115">
        <v>0.607638888888889</v>
      </c>
      <c r="J611" s="115">
        <v>0.677777777777778</v>
      </c>
      <c r="K611" s="115">
        <v>0.720138888888889</v>
      </c>
      <c r="L611" s="115">
        <v>0.786805555555555</v>
      </c>
      <c r="M611" s="115">
        <v>0.832638888888888</v>
      </c>
      <c r="N611" s="115">
        <v>0.890277777777778</v>
      </c>
      <c r="O611" s="115">
        <v>0.937499999999999</v>
      </c>
      <c r="P611" s="115"/>
      <c r="Q611" s="15"/>
      <c r="R611" s="42"/>
      <c r="S611" s="43"/>
      <c r="T611" s="14"/>
      <c r="U611" s="34"/>
      <c r="V611" s="234">
        <f t="shared" si="13"/>
        <v>0.011805555555555736</v>
      </c>
      <c r="W611" s="234">
        <f>O607-M615</f>
        <v>0.011805555555556846</v>
      </c>
      <c r="X611" s="61"/>
      <c r="Y611" s="61"/>
      <c r="Z611" s="80"/>
    </row>
    <row r="612" spans="1:26" s="4" customFormat="1" ht="24.75" customHeight="1">
      <c r="A612" s="102">
        <v>6</v>
      </c>
      <c r="B612" s="116">
        <v>0.23958333333333334</v>
      </c>
      <c r="C612" s="206">
        <v>0.28750000000000003</v>
      </c>
      <c r="D612" s="115">
        <v>0.35</v>
      </c>
      <c r="E612" s="115">
        <v>0.395833333333333</v>
      </c>
      <c r="F612" s="115">
        <v>0.465277777777777</v>
      </c>
      <c r="G612" s="115">
        <v>0.507638888888889</v>
      </c>
      <c r="H612" s="115">
        <v>0.577777777777778</v>
      </c>
      <c r="I612" s="115">
        <v>0.620138888888889</v>
      </c>
      <c r="J612" s="115">
        <v>0.690277777777778</v>
      </c>
      <c r="K612" s="115">
        <v>0.732638888888889</v>
      </c>
      <c r="L612" s="115">
        <v>0.79861111111111</v>
      </c>
      <c r="M612" s="115">
        <v>0.84375</v>
      </c>
      <c r="N612" s="115">
        <v>0.902083333333333</v>
      </c>
      <c r="O612" s="115"/>
      <c r="P612" s="115"/>
      <c r="Q612" s="15"/>
      <c r="R612" s="42"/>
      <c r="S612" s="43"/>
      <c r="T612" s="14"/>
      <c r="U612" s="34"/>
      <c r="V612" s="234">
        <f t="shared" si="13"/>
        <v>0.01180555555555507</v>
      </c>
      <c r="W612" s="234">
        <f>O608-O607</f>
        <v>0.011805555555555403</v>
      </c>
      <c r="X612" s="61"/>
      <c r="Y612" s="61"/>
      <c r="Z612" s="80"/>
    </row>
    <row r="613" spans="1:26" s="4" customFormat="1" ht="24.75" customHeight="1">
      <c r="A613" s="102">
        <v>7</v>
      </c>
      <c r="B613" s="115">
        <v>0.2513888888888889</v>
      </c>
      <c r="C613" s="206">
        <v>0.29791666666666666</v>
      </c>
      <c r="D613" s="116">
        <v>0.3625</v>
      </c>
      <c r="E613" s="115">
        <v>0.407638888888889</v>
      </c>
      <c r="F613" s="115">
        <v>0.477777777777777</v>
      </c>
      <c r="G613" s="115">
        <v>0.520138888888889</v>
      </c>
      <c r="H613" s="115">
        <v>0.590277777777778</v>
      </c>
      <c r="I613" s="115">
        <v>0.632638888888889</v>
      </c>
      <c r="J613" s="115">
        <v>0.702777777777778</v>
      </c>
      <c r="K613" s="115">
        <v>0.745138888888889</v>
      </c>
      <c r="L613" s="115">
        <v>0.810416666666665</v>
      </c>
      <c r="M613" s="115">
        <v>0.854861111111112</v>
      </c>
      <c r="N613" s="115">
        <v>0.913888888888889</v>
      </c>
      <c r="O613" s="115"/>
      <c r="P613" s="115"/>
      <c r="Q613" s="15"/>
      <c r="R613" s="42"/>
      <c r="S613" s="43"/>
      <c r="T613" s="14"/>
      <c r="U613" s="34"/>
      <c r="V613" s="234">
        <f t="shared" si="13"/>
        <v>0.011805555555555958</v>
      </c>
      <c r="W613" s="234">
        <f>O609-O608</f>
        <v>0.011805555555555736</v>
      </c>
      <c r="X613" s="61"/>
      <c r="Y613" s="61"/>
      <c r="Z613" s="80"/>
    </row>
    <row r="614" spans="1:26" s="4" customFormat="1" ht="24.75" customHeight="1">
      <c r="A614" s="102">
        <v>8</v>
      </c>
      <c r="B614" s="116">
        <v>0.26319444444444445</v>
      </c>
      <c r="C614" s="206">
        <v>0.308333333333333</v>
      </c>
      <c r="D614" s="115">
        <v>0.3756944444444445</v>
      </c>
      <c r="E614" s="115">
        <v>0.419444444444445</v>
      </c>
      <c r="F614" s="115">
        <v>0.490277777777776</v>
      </c>
      <c r="G614" s="115">
        <v>0.532638888888889</v>
      </c>
      <c r="H614" s="115">
        <v>0.602777777777778</v>
      </c>
      <c r="I614" s="115">
        <v>0.645138888888889</v>
      </c>
      <c r="J614" s="115">
        <v>0.715277777777778</v>
      </c>
      <c r="K614" s="115">
        <v>0.757638888888889</v>
      </c>
      <c r="L614" s="115">
        <v>0.82222222222222</v>
      </c>
      <c r="M614" s="115">
        <v>0.8666666666666667</v>
      </c>
      <c r="N614" s="115">
        <v>0.925694444444444</v>
      </c>
      <c r="O614" s="115"/>
      <c r="P614" s="115"/>
      <c r="Q614" s="15"/>
      <c r="R614" s="42"/>
      <c r="S614" s="43"/>
      <c r="T614" s="14"/>
      <c r="U614" s="34"/>
      <c r="V614" s="234">
        <f t="shared" si="13"/>
        <v>0.01180555555555507</v>
      </c>
      <c r="W614" s="234">
        <f>O610-O609</f>
        <v>0.01180555555555507</v>
      </c>
      <c r="X614" s="61"/>
      <c r="Y614" s="61"/>
      <c r="Z614" s="80"/>
    </row>
    <row r="615" spans="1:26" s="4" customFormat="1" ht="24.75" customHeight="1">
      <c r="A615" s="102">
        <v>9</v>
      </c>
      <c r="B615" s="115">
        <v>0.27499999999999997</v>
      </c>
      <c r="C615" s="206">
        <v>0.31875000000000003</v>
      </c>
      <c r="D615" s="116">
        <v>0.3888888888888889</v>
      </c>
      <c r="E615" s="115">
        <v>0.43125</v>
      </c>
      <c r="F615" s="115">
        <v>0.502777777777776</v>
      </c>
      <c r="G615" s="115">
        <v>0.545138888888889</v>
      </c>
      <c r="H615" s="115">
        <v>0.615277777777777</v>
      </c>
      <c r="I615" s="115">
        <v>0.657638888888889</v>
      </c>
      <c r="J615" s="115">
        <v>0.727777777777779</v>
      </c>
      <c r="K615" s="115">
        <v>0.77013888888889</v>
      </c>
      <c r="L615" s="115">
        <v>0.8333333333333334</v>
      </c>
      <c r="M615" s="115">
        <v>0.878472222222221</v>
      </c>
      <c r="N615" s="115">
        <v>0.9375</v>
      </c>
      <c r="O615" s="115"/>
      <c r="P615" s="115"/>
      <c r="Q615" s="15"/>
      <c r="R615" s="42"/>
      <c r="S615" s="43"/>
      <c r="T615" s="14"/>
      <c r="U615" s="34"/>
      <c r="V615" s="234">
        <f t="shared" si="13"/>
        <v>0.011805555555555958</v>
      </c>
      <c r="W615" s="234">
        <f>O611-O610</f>
        <v>0.011805555555554959</v>
      </c>
      <c r="X615" s="61"/>
      <c r="Y615" s="61"/>
      <c r="Z615" s="80"/>
    </row>
    <row r="616" spans="1:26" s="4" customFormat="1" ht="24.75" customHeight="1">
      <c r="A616" s="102">
        <v>10</v>
      </c>
      <c r="B616" s="207"/>
      <c r="C616" s="208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5"/>
      <c r="P616" s="115"/>
      <c r="Q616" s="15"/>
      <c r="R616" s="42"/>
      <c r="S616" s="43"/>
      <c r="T616" s="14"/>
      <c r="U616" s="34"/>
      <c r="V616" s="234"/>
      <c r="W616" s="234"/>
      <c r="X616" s="61"/>
      <c r="Y616" s="61"/>
      <c r="Z616" s="80"/>
    </row>
    <row r="617" spans="1:26" s="4" customFormat="1" ht="24.75" customHeight="1">
      <c r="A617" s="102">
        <v>11</v>
      </c>
      <c r="B617" s="115"/>
      <c r="C617" s="115"/>
      <c r="D617" s="116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64"/>
      <c r="R617" s="42"/>
      <c r="S617" s="43"/>
      <c r="T617" s="14"/>
      <c r="U617" s="34"/>
      <c r="V617" s="234"/>
      <c r="W617" s="234"/>
      <c r="X617" s="61"/>
      <c r="Y617" s="61"/>
      <c r="Z617" s="80"/>
    </row>
    <row r="618" spans="1:26" s="4" customFormat="1" ht="24.75" customHeight="1">
      <c r="A618" s="102">
        <v>12</v>
      </c>
      <c r="B618" s="115"/>
      <c r="C618" s="115"/>
      <c r="D618" s="116"/>
      <c r="E618" s="115"/>
      <c r="F618" s="236"/>
      <c r="G618" s="115"/>
      <c r="H618" s="237"/>
      <c r="I618" s="115"/>
      <c r="J618" s="115"/>
      <c r="K618" s="115"/>
      <c r="L618" s="115"/>
      <c r="M618" s="115"/>
      <c r="N618" s="115"/>
      <c r="O618" s="115"/>
      <c r="P618" s="115"/>
      <c r="Q618" s="64"/>
      <c r="R618" s="42"/>
      <c r="S618" s="43"/>
      <c r="T618" s="14"/>
      <c r="U618" s="34"/>
      <c r="V618" s="234"/>
      <c r="W618" s="234"/>
      <c r="X618" s="61"/>
      <c r="Y618" s="61"/>
      <c r="Z618" s="80"/>
    </row>
    <row r="619" spans="1:26" s="4" customFormat="1" ht="24.75" customHeight="1">
      <c r="A619" s="102">
        <v>13</v>
      </c>
      <c r="B619" s="64"/>
      <c r="C619" s="64"/>
      <c r="D619" s="64"/>
      <c r="E619" s="64"/>
      <c r="F619" s="107"/>
      <c r="G619" s="64"/>
      <c r="H619" s="104"/>
      <c r="I619" s="64"/>
      <c r="J619" s="64"/>
      <c r="K619" s="64"/>
      <c r="L619" s="64"/>
      <c r="M619" s="64"/>
      <c r="N619" s="64"/>
      <c r="O619" s="64"/>
      <c r="P619" s="64"/>
      <c r="Q619" s="64"/>
      <c r="R619" s="42"/>
      <c r="S619" s="43"/>
      <c r="T619" s="14"/>
      <c r="U619" s="34"/>
      <c r="V619" s="234"/>
      <c r="W619" s="234"/>
      <c r="X619" s="61"/>
      <c r="Y619" s="61"/>
      <c r="Z619" s="238"/>
    </row>
    <row r="620" spans="1:26" s="4" customFormat="1" ht="24.75" customHeight="1">
      <c r="A620" s="102">
        <v>14</v>
      </c>
      <c r="B620" s="64"/>
      <c r="C620" s="64"/>
      <c r="D620" s="64"/>
      <c r="E620" s="64"/>
      <c r="F620" s="107"/>
      <c r="G620" s="64"/>
      <c r="H620" s="104"/>
      <c r="I620" s="64"/>
      <c r="J620" s="64"/>
      <c r="K620" s="64"/>
      <c r="L620" s="64"/>
      <c r="M620" s="64"/>
      <c r="N620" s="64"/>
      <c r="O620" s="64"/>
      <c r="P620" s="64"/>
      <c r="Q620" s="64"/>
      <c r="R620" s="42"/>
      <c r="S620" s="43"/>
      <c r="T620" s="14"/>
      <c r="U620" s="34"/>
      <c r="V620" s="61"/>
      <c r="W620" s="61"/>
      <c r="X620" s="61"/>
      <c r="Y620" s="61"/>
      <c r="Z620" s="80"/>
    </row>
    <row r="621" spans="1:26" s="4" customFormat="1" ht="24.75" customHeight="1">
      <c r="A621" s="102">
        <v>15</v>
      </c>
      <c r="B621" s="64"/>
      <c r="C621" s="64"/>
      <c r="D621" s="64"/>
      <c r="E621" s="64"/>
      <c r="F621" s="107"/>
      <c r="G621" s="64"/>
      <c r="H621" s="104"/>
      <c r="I621" s="64"/>
      <c r="J621" s="64"/>
      <c r="K621" s="64"/>
      <c r="L621" s="64"/>
      <c r="M621" s="64"/>
      <c r="N621" s="64"/>
      <c r="O621" s="64"/>
      <c r="P621" s="64"/>
      <c r="Q621" s="64"/>
      <c r="R621" s="42"/>
      <c r="S621" s="43"/>
      <c r="T621" s="14"/>
      <c r="U621" s="34"/>
      <c r="V621" s="61"/>
      <c r="W621" s="61"/>
      <c r="X621" s="61"/>
      <c r="Y621" s="61"/>
      <c r="Z621" s="80"/>
    </row>
    <row r="622" spans="1:26" s="4" customFormat="1" ht="24.75" customHeight="1">
      <c r="A622" s="102">
        <v>16</v>
      </c>
      <c r="B622" s="64"/>
      <c r="C622" s="64"/>
      <c r="D622" s="64"/>
      <c r="E622" s="64"/>
      <c r="F622" s="107"/>
      <c r="G622" s="64"/>
      <c r="H622" s="104"/>
      <c r="I622" s="64"/>
      <c r="J622" s="64"/>
      <c r="K622" s="64"/>
      <c r="L622" s="64"/>
      <c r="M622" s="64"/>
      <c r="N622" s="64"/>
      <c r="O622" s="64"/>
      <c r="P622" s="64"/>
      <c r="Q622" s="64"/>
      <c r="R622" s="42"/>
      <c r="S622" s="43"/>
      <c r="T622" s="14"/>
      <c r="U622" s="34"/>
      <c r="V622" s="61"/>
      <c r="W622" s="61"/>
      <c r="X622" s="61"/>
      <c r="Y622" s="61"/>
      <c r="Z622" s="80"/>
    </row>
    <row r="623" spans="1:26" s="4" customFormat="1" ht="24.75" customHeight="1">
      <c r="A623" s="102">
        <v>17</v>
      </c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42"/>
      <c r="S623" s="43"/>
      <c r="T623" s="14"/>
      <c r="U623" s="34"/>
      <c r="V623" s="61"/>
      <c r="W623" s="61"/>
      <c r="X623" s="61"/>
      <c r="Y623" s="61"/>
      <c r="Z623" s="80"/>
    </row>
    <row r="624" spans="1:26" s="4" customFormat="1" ht="24.75" customHeight="1">
      <c r="A624" s="102">
        <v>18</v>
      </c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42"/>
      <c r="S624" s="43"/>
      <c r="T624" s="14"/>
      <c r="U624" s="34"/>
      <c r="V624" s="61"/>
      <c r="W624" s="61"/>
      <c r="X624" s="61"/>
      <c r="Y624" s="61"/>
      <c r="Z624" s="80"/>
    </row>
    <row r="625" spans="1:26" s="4" customFormat="1" ht="24.75" customHeight="1">
      <c r="A625" s="102">
        <v>19</v>
      </c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42"/>
      <c r="S625" s="43"/>
      <c r="T625" s="14"/>
      <c r="U625" s="34"/>
      <c r="V625" s="61"/>
      <c r="W625" s="61"/>
      <c r="X625" s="61"/>
      <c r="Y625" s="61"/>
      <c r="Z625" s="80"/>
    </row>
    <row r="626" spans="1:26" s="4" customFormat="1" ht="24.75" customHeight="1">
      <c r="A626" s="102">
        <v>20</v>
      </c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3"/>
      <c r="S626" s="43"/>
      <c r="T626" s="14"/>
      <c r="U626" s="34"/>
      <c r="V626" s="61"/>
      <c r="W626" s="61"/>
      <c r="X626" s="61"/>
      <c r="Y626" s="61"/>
      <c r="Z626" s="80"/>
    </row>
    <row r="627" spans="1:26" s="4" customFormat="1" ht="24.75" customHeight="1">
      <c r="A627" s="102">
        <v>21</v>
      </c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3"/>
      <c r="S627" s="65"/>
      <c r="T627" s="14"/>
      <c r="U627" s="34"/>
      <c r="V627" s="61"/>
      <c r="W627" s="61"/>
      <c r="X627" s="61"/>
      <c r="Y627" s="61"/>
      <c r="Z627" s="80"/>
    </row>
    <row r="628" spans="1:26" s="4" customFormat="1" ht="24.75" customHeight="1">
      <c r="A628" s="102">
        <v>22</v>
      </c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14"/>
      <c r="U628" s="34"/>
      <c r="V628" s="61"/>
      <c r="W628" s="61"/>
      <c r="X628" s="61"/>
      <c r="Y628" s="61"/>
      <c r="Z628" s="80"/>
    </row>
    <row r="629" spans="1:26" s="4" customFormat="1" ht="24.75" customHeight="1">
      <c r="A629" s="102">
        <v>23</v>
      </c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14"/>
      <c r="U629" s="34"/>
      <c r="V629" s="61"/>
      <c r="W629" s="61"/>
      <c r="X629" s="61"/>
      <c r="Y629" s="61"/>
      <c r="Z629" s="80"/>
    </row>
    <row r="630" spans="1:26" s="4" customFormat="1" ht="24.75" customHeight="1">
      <c r="A630" s="102">
        <v>24</v>
      </c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14"/>
      <c r="U630" s="34"/>
      <c r="V630" s="61"/>
      <c r="W630" s="61"/>
      <c r="X630" s="61"/>
      <c r="Y630" s="61"/>
      <c r="Z630" s="80"/>
    </row>
    <row r="631" spans="1:26" s="4" customFormat="1" ht="24.75" customHeight="1">
      <c r="A631" s="102">
        <v>25</v>
      </c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14"/>
      <c r="U631" s="34"/>
      <c r="V631" s="61"/>
      <c r="W631" s="61"/>
      <c r="X631" s="61"/>
      <c r="Y631" s="61"/>
      <c r="Z631" s="80"/>
    </row>
    <row r="632" spans="1:26" s="4" customFormat="1" ht="24.75" customHeight="1">
      <c r="A632" s="102">
        <v>26</v>
      </c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14"/>
      <c r="U632" s="34"/>
      <c r="V632" s="61"/>
      <c r="W632" s="61"/>
      <c r="X632" s="61"/>
      <c r="Y632" s="61"/>
      <c r="Z632" s="80"/>
    </row>
    <row r="633" spans="1:26" s="4" customFormat="1" ht="24.75" customHeight="1">
      <c r="A633" s="102">
        <v>27</v>
      </c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14"/>
      <c r="U633" s="34"/>
      <c r="V633" s="61"/>
      <c r="W633" s="61"/>
      <c r="X633" s="61"/>
      <c r="Y633" s="61"/>
      <c r="Z633" s="80"/>
    </row>
    <row r="634" spans="1:26" s="4" customFormat="1" ht="24.75" customHeight="1">
      <c r="A634" s="102">
        <v>28</v>
      </c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14"/>
      <c r="U634" s="34"/>
      <c r="V634" s="61"/>
      <c r="W634" s="61"/>
      <c r="X634" s="61"/>
      <c r="Y634" s="61"/>
      <c r="Z634" s="80"/>
    </row>
    <row r="635" spans="1:26" s="4" customFormat="1" ht="24.75" customHeight="1">
      <c r="A635" s="102">
        <v>29</v>
      </c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14"/>
      <c r="U635" s="34"/>
      <c r="V635" s="61"/>
      <c r="W635" s="61"/>
      <c r="X635" s="61"/>
      <c r="Y635" s="61"/>
      <c r="Z635" s="80"/>
    </row>
    <row r="636" spans="1:26" s="4" customFormat="1" ht="24.75" customHeight="1">
      <c r="A636" s="102">
        <v>30</v>
      </c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14"/>
      <c r="U636" s="34"/>
      <c r="V636" s="61"/>
      <c r="W636" s="61"/>
      <c r="X636" s="61"/>
      <c r="Y636" s="61"/>
      <c r="Z636" s="80"/>
    </row>
    <row r="637" spans="1:26" s="4" customFormat="1" ht="24.75" customHeight="1">
      <c r="A637" s="102">
        <v>31</v>
      </c>
      <c r="B637" s="239"/>
      <c r="C637" s="239"/>
      <c r="D637" s="239"/>
      <c r="E637" s="239"/>
      <c r="F637" s="239"/>
      <c r="G637" s="239"/>
      <c r="H637" s="239"/>
      <c r="I637" s="239"/>
      <c r="J637" s="239"/>
      <c r="K637" s="239"/>
      <c r="L637" s="239"/>
      <c r="M637" s="239"/>
      <c r="N637" s="239"/>
      <c r="O637" s="239"/>
      <c r="P637" s="239"/>
      <c r="Q637" s="239"/>
      <c r="R637" s="239"/>
      <c r="S637" s="239"/>
      <c r="T637" s="45"/>
      <c r="U637" s="46"/>
      <c r="V637" s="61"/>
      <c r="W637" s="61"/>
      <c r="X637" s="61"/>
      <c r="Y637" s="61"/>
      <c r="Z637" s="80"/>
    </row>
    <row r="638" spans="1:26" s="4" customFormat="1" ht="24.75" customHeight="1">
      <c r="A638" s="102">
        <v>32</v>
      </c>
      <c r="B638" s="239"/>
      <c r="C638" s="239"/>
      <c r="D638" s="239"/>
      <c r="E638" s="239"/>
      <c r="F638" s="239"/>
      <c r="G638" s="239"/>
      <c r="H638" s="239"/>
      <c r="I638" s="239"/>
      <c r="J638" s="239"/>
      <c r="K638" s="239"/>
      <c r="L638" s="239"/>
      <c r="M638" s="239"/>
      <c r="N638" s="239"/>
      <c r="O638" s="239"/>
      <c r="P638" s="239"/>
      <c r="Q638" s="239"/>
      <c r="R638" s="239"/>
      <c r="S638" s="239"/>
      <c r="T638" s="45"/>
      <c r="U638" s="46"/>
      <c r="V638" s="61"/>
      <c r="W638" s="61"/>
      <c r="X638" s="61"/>
      <c r="Y638" s="61"/>
      <c r="Z638" s="80"/>
    </row>
    <row r="639" spans="1:26" s="4" customFormat="1" ht="24.75" customHeight="1" thickBot="1">
      <c r="A639" s="129">
        <v>33</v>
      </c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47"/>
      <c r="U639" s="48"/>
      <c r="V639" s="61"/>
      <c r="W639" s="61"/>
      <c r="X639" s="61"/>
      <c r="Y639" s="61"/>
      <c r="Z639" s="80"/>
    </row>
    <row r="640" spans="1:26" s="4" customFormat="1" ht="19.5" customHeight="1" thickBot="1">
      <c r="A640" s="396" t="s">
        <v>3</v>
      </c>
      <c r="B640" s="397"/>
      <c r="C640" s="398" t="s">
        <v>123</v>
      </c>
      <c r="D640" s="399"/>
      <c r="E640" s="399"/>
      <c r="F640" s="400"/>
      <c r="G640" s="240"/>
      <c r="H640" s="240"/>
      <c r="I640" s="240"/>
      <c r="J640" s="240"/>
      <c r="K640" s="240"/>
      <c r="L640" s="240"/>
      <c r="M640" s="240"/>
      <c r="N640" s="240"/>
      <c r="O640" s="240"/>
      <c r="P640" s="240"/>
      <c r="Q640" s="240"/>
      <c r="R640" s="240"/>
      <c r="S640" s="240"/>
      <c r="T640" s="241"/>
      <c r="U640" s="241"/>
      <c r="V640" s="1"/>
      <c r="W640" s="1"/>
      <c r="X640" s="1"/>
      <c r="Y640" s="1"/>
      <c r="Z640" s="9"/>
    </row>
    <row r="641" spans="1:26" s="130" customFormat="1" ht="31.5" customHeight="1" thickBot="1">
      <c r="A641" s="461" t="s">
        <v>112</v>
      </c>
      <c r="B641" s="462"/>
      <c r="C641" s="462"/>
      <c r="D641" s="462"/>
      <c r="E641" s="463"/>
      <c r="H641" s="464" t="s">
        <v>113</v>
      </c>
      <c r="I641" s="465"/>
      <c r="J641" s="465"/>
      <c r="K641" s="17" t="s">
        <v>65</v>
      </c>
      <c r="L641" s="391" t="s">
        <v>114</v>
      </c>
      <c r="M641" s="391"/>
      <c r="N641" s="392"/>
      <c r="O641" s="131"/>
      <c r="P641" s="54"/>
      <c r="Q641" s="54"/>
      <c r="R641" s="54"/>
      <c r="T641" s="466" t="s">
        <v>28</v>
      </c>
      <c r="U641" s="467"/>
      <c r="V641" s="18">
        <f>V643/V648</f>
        <v>0.012146686159844055</v>
      </c>
      <c r="W641" s="18">
        <f>W643/W648</f>
        <v>0.012305068226120559</v>
      </c>
      <c r="X641" s="18">
        <f>AVERAGE(V641,W641)</f>
        <v>0.012225877192982307</v>
      </c>
      <c r="Y641" s="37" t="s">
        <v>29</v>
      </c>
      <c r="Z641" s="38">
        <f>ROUND(X641*1440,0)/1440</f>
        <v>0.0125</v>
      </c>
    </row>
    <row r="642" spans="15:26" s="130" customFormat="1" ht="12.75" thickBot="1">
      <c r="O642" s="131"/>
      <c r="P642" s="131"/>
      <c r="Q642" s="131"/>
      <c r="V642" s="18">
        <f>B651</f>
        <v>0.24513888888888888</v>
      </c>
      <c r="W642" s="18">
        <f>C647</f>
        <v>0.23611111111111113</v>
      </c>
      <c r="Z642" s="67"/>
    </row>
    <row r="643" spans="1:26" s="130" customFormat="1" ht="19.5" customHeight="1" thickBot="1">
      <c r="A643" s="468" t="s">
        <v>67</v>
      </c>
      <c r="B643" s="469"/>
      <c r="C643" s="527" t="s">
        <v>115</v>
      </c>
      <c r="D643" s="527"/>
      <c r="E643" s="528"/>
      <c r="F643" s="525"/>
      <c r="G643" s="526"/>
      <c r="H643" s="526"/>
      <c r="I643" s="526"/>
      <c r="J643" s="526"/>
      <c r="N643" s="385" t="s">
        <v>31</v>
      </c>
      <c r="O643" s="386"/>
      <c r="P643" s="529">
        <f>Z641</f>
        <v>0.0125</v>
      </c>
      <c r="Q643" s="530"/>
      <c r="S643" s="19" t="s">
        <v>70</v>
      </c>
      <c r="T643" s="536">
        <v>0.04861111111111111</v>
      </c>
      <c r="U643" s="537"/>
      <c r="V643" s="18">
        <f>V644-V642</f>
        <v>0.6923611111111111</v>
      </c>
      <c r="W643" s="18">
        <f>W644-W642</f>
        <v>0.7013888888888719</v>
      </c>
      <c r="Z643" s="67"/>
    </row>
    <row r="644" spans="22:26" s="130" customFormat="1" ht="12.75" thickBot="1">
      <c r="V644" s="18">
        <f>L656</f>
        <v>0.9375</v>
      </c>
      <c r="W644" s="18">
        <f>M653</f>
        <v>0.937499999999983</v>
      </c>
      <c r="Z644" s="67"/>
    </row>
    <row r="645" spans="1:26" s="130" customFormat="1" ht="24.75" customHeight="1">
      <c r="A645" s="459" t="s">
        <v>71</v>
      </c>
      <c r="B645" s="453">
        <v>1</v>
      </c>
      <c r="C645" s="453"/>
      <c r="D645" s="453">
        <v>2</v>
      </c>
      <c r="E645" s="453"/>
      <c r="F645" s="132">
        <v>3</v>
      </c>
      <c r="G645" s="132"/>
      <c r="H645" s="453">
        <v>4</v>
      </c>
      <c r="I645" s="453"/>
      <c r="J645" s="453">
        <v>5</v>
      </c>
      <c r="K645" s="453"/>
      <c r="L645" s="453">
        <v>6</v>
      </c>
      <c r="M645" s="453"/>
      <c r="N645" s="453">
        <v>7</v>
      </c>
      <c r="O645" s="453"/>
      <c r="P645" s="453">
        <v>8</v>
      </c>
      <c r="Q645" s="453"/>
      <c r="R645" s="453">
        <v>9</v>
      </c>
      <c r="S645" s="453"/>
      <c r="T645" s="453">
        <v>10</v>
      </c>
      <c r="U645" s="454"/>
      <c r="V645" s="49"/>
      <c r="Z645" s="67"/>
    </row>
    <row r="646" spans="1:26" s="130" customFormat="1" ht="24.75" customHeight="1">
      <c r="A646" s="460"/>
      <c r="B646" s="20" t="s">
        <v>116</v>
      </c>
      <c r="C646" s="20" t="s">
        <v>114</v>
      </c>
      <c r="D646" s="20" t="s">
        <v>116</v>
      </c>
      <c r="E646" s="20" t="s">
        <v>114</v>
      </c>
      <c r="F646" s="20" t="s">
        <v>116</v>
      </c>
      <c r="G646" s="20" t="s">
        <v>114</v>
      </c>
      <c r="H646" s="20" t="s">
        <v>116</v>
      </c>
      <c r="I646" s="20" t="s">
        <v>114</v>
      </c>
      <c r="J646" s="20" t="s">
        <v>116</v>
      </c>
      <c r="K646" s="20" t="s">
        <v>114</v>
      </c>
      <c r="L646" s="20" t="s">
        <v>116</v>
      </c>
      <c r="M646" s="20" t="s">
        <v>114</v>
      </c>
      <c r="N646" s="20" t="s">
        <v>116</v>
      </c>
      <c r="O646" s="20"/>
      <c r="P646" s="20"/>
      <c r="Q646" s="20"/>
      <c r="R646" s="20"/>
      <c r="S646" s="20"/>
      <c r="T646" s="20"/>
      <c r="U646" s="21"/>
      <c r="Z646" s="67"/>
    </row>
    <row r="647" spans="1:26" s="130" customFormat="1" ht="24.75" customHeight="1">
      <c r="A647" s="223">
        <v>1</v>
      </c>
      <c r="B647" s="224"/>
      <c r="C647" s="225">
        <v>0.23611111111111113</v>
      </c>
      <c r="D647" s="226">
        <v>0.30833333333333335</v>
      </c>
      <c r="E647" s="225">
        <v>0.3590277777777778</v>
      </c>
      <c r="F647" s="227">
        <v>0.43125</v>
      </c>
      <c r="G647" s="228">
        <v>0.484027777777778</v>
      </c>
      <c r="H647" s="227">
        <v>0.560416666666666</v>
      </c>
      <c r="I647" s="228">
        <v>0.613194444444445</v>
      </c>
      <c r="J647" s="227">
        <v>0.6875</v>
      </c>
      <c r="K647" s="228">
        <v>0.742361111111111</v>
      </c>
      <c r="L647" s="227">
        <v>0.8166666666666668</v>
      </c>
      <c r="M647" s="228">
        <v>0.86666666666667</v>
      </c>
      <c r="N647" s="228"/>
      <c r="O647" s="28"/>
      <c r="P647" s="28"/>
      <c r="Q647" s="28"/>
      <c r="R647" s="22"/>
      <c r="S647" s="23"/>
      <c r="T647" s="24"/>
      <c r="U647" s="27"/>
      <c r="V647" s="25">
        <f>COUNTA(B647:U679)</f>
        <v>114</v>
      </c>
      <c r="W647" s="57">
        <f>V647/10/2</f>
        <v>5.7</v>
      </c>
      <c r="Z647" s="59"/>
    </row>
    <row r="648" spans="1:26" s="130" customFormat="1" ht="24.75" customHeight="1">
      <c r="A648" s="223">
        <v>2</v>
      </c>
      <c r="B648" s="229"/>
      <c r="C648" s="228">
        <v>0.24930555555555556</v>
      </c>
      <c r="D648" s="230">
        <v>0.31875000000000003</v>
      </c>
      <c r="E648" s="228">
        <v>0.37222222222222223</v>
      </c>
      <c r="F648" s="228">
        <v>0.444444444444445</v>
      </c>
      <c r="G648" s="228">
        <v>0.497222222222222</v>
      </c>
      <c r="H648" s="228">
        <v>0.573611111111111</v>
      </c>
      <c r="I648" s="228">
        <v>0.62638888888889</v>
      </c>
      <c r="J648" s="228">
        <v>0.7006944444444444</v>
      </c>
      <c r="K648" s="228">
        <v>0.755555555555555</v>
      </c>
      <c r="L648" s="228">
        <v>0.8298611111111112</v>
      </c>
      <c r="M648" s="228">
        <v>0.8784722222222222</v>
      </c>
      <c r="N648" s="228"/>
      <c r="O648" s="28"/>
      <c r="P648" s="28"/>
      <c r="Q648" s="28"/>
      <c r="R648" s="22"/>
      <c r="S648" s="23"/>
      <c r="T648" s="24"/>
      <c r="U648" s="27"/>
      <c r="V648" s="26">
        <f>COUNTA(B647:B679,D647:D679,F647:F679,H647:H679,J647:J679,L647:L679,N647:N679,P647:P679,R647:R679,T647:T679)</f>
        <v>57</v>
      </c>
      <c r="W648" s="26">
        <f>COUNTA(C647:C679,E647:E679,G647:G679,I647:I679,K647:K679,M647:M679,O647:O679,Q647:Q679,S647:S679,U647:U679)</f>
        <v>57</v>
      </c>
      <c r="Y648" s="130">
        <f>(V648+W648)/2</f>
        <v>57</v>
      </c>
      <c r="Z648" s="59"/>
    </row>
    <row r="649" spans="1:26" s="130" customFormat="1" ht="24.75" customHeight="1">
      <c r="A649" s="223">
        <v>3</v>
      </c>
      <c r="B649" s="228"/>
      <c r="C649" s="225">
        <v>0.2625</v>
      </c>
      <c r="D649" s="226">
        <v>0.329166666666667</v>
      </c>
      <c r="E649" s="225">
        <v>0.3854166666666667</v>
      </c>
      <c r="F649" s="227">
        <v>0.45763888888889</v>
      </c>
      <c r="G649" s="228">
        <v>0.510416666666666</v>
      </c>
      <c r="H649" s="227">
        <v>0.586805555555556</v>
      </c>
      <c r="I649" s="228">
        <v>0.639583333333335</v>
      </c>
      <c r="J649" s="227">
        <v>0.7131944444444445</v>
      </c>
      <c r="K649" s="228">
        <v>0.768749999999999</v>
      </c>
      <c r="L649" s="227">
        <v>0.843055555555556</v>
      </c>
      <c r="M649" s="228">
        <v>0.890277777777774</v>
      </c>
      <c r="N649" s="228"/>
      <c r="O649" s="28"/>
      <c r="P649" s="28"/>
      <c r="Q649" s="28"/>
      <c r="R649" s="22"/>
      <c r="S649" s="23"/>
      <c r="T649" s="24"/>
      <c r="U649" s="27"/>
      <c r="Y649" s="130" t="s">
        <v>39</v>
      </c>
      <c r="Z649" s="59"/>
    </row>
    <row r="650" spans="1:26" s="130" customFormat="1" ht="24.75" customHeight="1">
      <c r="A650" s="223">
        <v>4</v>
      </c>
      <c r="B650" s="228">
        <v>0.23611111111111113</v>
      </c>
      <c r="C650" s="228">
        <v>0.275694444444444</v>
      </c>
      <c r="D650" s="228">
        <v>0.34097222222222223</v>
      </c>
      <c r="E650" s="228">
        <v>0.3986111111111111</v>
      </c>
      <c r="F650" s="228">
        <v>0.470833333333335</v>
      </c>
      <c r="G650" s="228">
        <v>0.5236111111111111</v>
      </c>
      <c r="H650" s="228">
        <v>0.600000000000001</v>
      </c>
      <c r="I650" s="228">
        <v>0.65277777777778</v>
      </c>
      <c r="J650" s="228">
        <v>0.725694444444445</v>
      </c>
      <c r="K650" s="228">
        <v>0.78125</v>
      </c>
      <c r="L650" s="228">
        <v>0.85625</v>
      </c>
      <c r="M650" s="228">
        <v>0.902083333333327</v>
      </c>
      <c r="N650" s="231"/>
      <c r="O650" s="28"/>
      <c r="P650" s="28"/>
      <c r="Q650" s="28"/>
      <c r="R650" s="22"/>
      <c r="S650" s="23"/>
      <c r="T650" s="24"/>
      <c r="U650" s="27"/>
      <c r="V650" s="130" t="s">
        <v>1</v>
      </c>
      <c r="W650" s="130" t="s">
        <v>2</v>
      </c>
      <c r="Z650" s="59"/>
    </row>
    <row r="651" spans="1:26" s="130" customFormat="1" ht="24.75" customHeight="1">
      <c r="A651" s="223">
        <v>5</v>
      </c>
      <c r="B651" s="228">
        <v>0.24513888888888888</v>
      </c>
      <c r="C651" s="225">
        <v>0.2881944444444445</v>
      </c>
      <c r="D651" s="227">
        <v>0.3534722222222222</v>
      </c>
      <c r="E651" s="225">
        <v>0.41111111111111115</v>
      </c>
      <c r="F651" s="227">
        <v>0.48402777777778</v>
      </c>
      <c r="G651" s="228">
        <v>0.536805555555556</v>
      </c>
      <c r="H651" s="227">
        <v>0.613194444444446</v>
      </c>
      <c r="I651" s="228">
        <v>0.665972222222225</v>
      </c>
      <c r="J651" s="227">
        <v>0.738194444444445</v>
      </c>
      <c r="K651" s="228">
        <v>0.793750000000001</v>
      </c>
      <c r="L651" s="227">
        <v>0.869444444444444</v>
      </c>
      <c r="M651" s="228">
        <v>0.913888888888879</v>
      </c>
      <c r="N651" s="232"/>
      <c r="O651" s="28"/>
      <c r="P651" s="28"/>
      <c r="Q651" s="28"/>
      <c r="R651" s="22"/>
      <c r="S651" s="23"/>
      <c r="T651" s="24"/>
      <c r="U651" s="27"/>
      <c r="V651" s="49">
        <f>L653-L652</f>
        <v>0.01388888888888884</v>
      </c>
      <c r="W651" s="49">
        <f>M649-M648</f>
        <v>0.011805555555551739</v>
      </c>
      <c r="Z651" s="59"/>
    </row>
    <row r="652" spans="1:26" s="130" customFormat="1" ht="24.75" customHeight="1">
      <c r="A652" s="223">
        <v>6</v>
      </c>
      <c r="B652" s="228">
        <v>0.2534722222222222</v>
      </c>
      <c r="C652" s="228">
        <v>0.29930555555555555</v>
      </c>
      <c r="D652" s="228">
        <v>0.365972222222222</v>
      </c>
      <c r="E652" s="228">
        <v>0.42291666666666666</v>
      </c>
      <c r="F652" s="228">
        <v>0.497222222222225</v>
      </c>
      <c r="G652" s="228">
        <v>0.5499999999999999</v>
      </c>
      <c r="H652" s="228">
        <v>0.626388888888891</v>
      </c>
      <c r="I652" s="228">
        <v>0.67916666666667</v>
      </c>
      <c r="J652" s="228">
        <v>0.751388888888889</v>
      </c>
      <c r="K652" s="228">
        <v>0.806250000000002</v>
      </c>
      <c r="L652" s="228">
        <v>0.8819444444444445</v>
      </c>
      <c r="M652" s="228">
        <v>0.925694444444431</v>
      </c>
      <c r="N652" s="232"/>
      <c r="O652" s="28"/>
      <c r="P652" s="28"/>
      <c r="Q652" s="28"/>
      <c r="R652" s="22"/>
      <c r="S652" s="23"/>
      <c r="T652" s="24"/>
      <c r="U652" s="27"/>
      <c r="V652" s="49">
        <f>L654-L653</f>
        <v>0.01388888888888884</v>
      </c>
      <c r="W652" s="49">
        <f>M650-M649</f>
        <v>0.011805555555553071</v>
      </c>
      <c r="Z652" s="59"/>
    </row>
    <row r="653" spans="1:26" s="130" customFormat="1" ht="24.75" customHeight="1">
      <c r="A653" s="223">
        <v>7</v>
      </c>
      <c r="B653" s="228">
        <v>0.2625</v>
      </c>
      <c r="C653" s="225">
        <v>0.30972222222222223</v>
      </c>
      <c r="D653" s="227">
        <v>0.378472222222222</v>
      </c>
      <c r="E653" s="225">
        <v>0.43402777777777773</v>
      </c>
      <c r="F653" s="227">
        <v>0.5090277777777777</v>
      </c>
      <c r="G653" s="228">
        <v>0.5618055555555556</v>
      </c>
      <c r="H653" s="227">
        <v>0.6381944444444444</v>
      </c>
      <c r="I653" s="228">
        <v>0.6916666666666668</v>
      </c>
      <c r="J653" s="227">
        <v>0.764583333333333</v>
      </c>
      <c r="K653" s="228">
        <v>0.8180555555555555</v>
      </c>
      <c r="L653" s="227">
        <v>0.8958333333333334</v>
      </c>
      <c r="M653" s="228">
        <v>0.937499999999983</v>
      </c>
      <c r="N653" s="232"/>
      <c r="O653" s="28"/>
      <c r="P653" s="28"/>
      <c r="Q653" s="28"/>
      <c r="R653" s="22"/>
      <c r="S653" s="23"/>
      <c r="T653" s="24"/>
      <c r="U653" s="27"/>
      <c r="V653" s="49">
        <f>L655-L654</f>
        <v>0.01388888888888895</v>
      </c>
      <c r="W653" s="49">
        <f>M651-M650</f>
        <v>0.011805555555551961</v>
      </c>
      <c r="Z653" s="59"/>
    </row>
    <row r="654" spans="1:27" s="130" customFormat="1" ht="24.75" customHeight="1">
      <c r="A654" s="223">
        <v>8</v>
      </c>
      <c r="B654" s="228">
        <v>0.27499999999999997</v>
      </c>
      <c r="C654" s="228">
        <v>0.320833333333334</v>
      </c>
      <c r="D654" s="228">
        <v>0.391666666666667</v>
      </c>
      <c r="E654" s="228">
        <v>0.4465277777777778</v>
      </c>
      <c r="F654" s="228">
        <v>0.5215277777777778</v>
      </c>
      <c r="G654" s="228">
        <v>0.5743055555555555</v>
      </c>
      <c r="H654" s="228">
        <v>0.649999999999998</v>
      </c>
      <c r="I654" s="228">
        <v>0.7034722222222222</v>
      </c>
      <c r="J654" s="228">
        <v>0.777777777777777</v>
      </c>
      <c r="K654" s="228">
        <v>0.829861111111109</v>
      </c>
      <c r="L654" s="228">
        <v>0.9097222222222222</v>
      </c>
      <c r="M654" s="225"/>
      <c r="N654" s="232"/>
      <c r="O654" s="28"/>
      <c r="P654" s="28"/>
      <c r="Q654" s="28"/>
      <c r="R654" s="22"/>
      <c r="S654" s="23"/>
      <c r="T654" s="24"/>
      <c r="U654" s="27"/>
      <c r="V654" s="49">
        <f>L656-L655</f>
        <v>0.01388888888888884</v>
      </c>
      <c r="W654" s="49">
        <f>M652-M651</f>
        <v>0.011805555555552072</v>
      </c>
      <c r="Z654" s="59"/>
      <c r="AA654" s="130" t="s">
        <v>117</v>
      </c>
    </row>
    <row r="655" spans="1:27" s="130" customFormat="1" ht="24.75" customHeight="1">
      <c r="A655" s="223">
        <v>9</v>
      </c>
      <c r="B655" s="230">
        <v>0.28750000000000003</v>
      </c>
      <c r="C655" s="225">
        <v>0.333333333333335</v>
      </c>
      <c r="D655" s="227">
        <v>0.404861111111111</v>
      </c>
      <c r="E655" s="225">
        <v>0.4583333333333333</v>
      </c>
      <c r="F655" s="227">
        <v>0.534027777777778</v>
      </c>
      <c r="G655" s="228">
        <v>0.586805555555555</v>
      </c>
      <c r="H655" s="227">
        <v>0.661805555555551</v>
      </c>
      <c r="I655" s="228">
        <v>0.7159722222222222</v>
      </c>
      <c r="J655" s="227">
        <v>0.7902777777777777</v>
      </c>
      <c r="K655" s="228">
        <v>0.841666666666663</v>
      </c>
      <c r="L655" s="227">
        <v>0.9236111111111112</v>
      </c>
      <c r="M655" s="225"/>
      <c r="N655" s="232"/>
      <c r="O655" s="28"/>
      <c r="P655" s="28"/>
      <c r="Q655" s="28"/>
      <c r="R655" s="22"/>
      <c r="S655" s="23"/>
      <c r="T655" s="24"/>
      <c r="U655" s="27"/>
      <c r="V655" s="49"/>
      <c r="W655" s="49"/>
      <c r="Z655" s="59"/>
      <c r="AA655" s="130" t="s">
        <v>117</v>
      </c>
    </row>
    <row r="656" spans="1:27" s="130" customFormat="1" ht="24.75" customHeight="1">
      <c r="A656" s="88">
        <v>10</v>
      </c>
      <c r="B656" s="230">
        <v>0.29791666666666666</v>
      </c>
      <c r="C656" s="228">
        <v>0.345833333333335</v>
      </c>
      <c r="D656" s="228">
        <v>0.418055555555556</v>
      </c>
      <c r="E656" s="228">
        <v>0.470833333333333</v>
      </c>
      <c r="F656" s="228">
        <v>0.5472222222222222</v>
      </c>
      <c r="G656" s="228">
        <v>0.6</v>
      </c>
      <c r="H656" s="228">
        <v>0.6743055555555556</v>
      </c>
      <c r="I656" s="228">
        <v>0.7291666666666666</v>
      </c>
      <c r="J656" s="228">
        <v>0.8034722222222223</v>
      </c>
      <c r="K656" s="228">
        <v>0.8541666666666666</v>
      </c>
      <c r="L656" s="228">
        <v>0.9375</v>
      </c>
      <c r="M656" s="225"/>
      <c r="N656" s="232"/>
      <c r="O656" s="28"/>
      <c r="P656" s="28"/>
      <c r="Q656" s="28"/>
      <c r="R656" s="24"/>
      <c r="S656" s="23"/>
      <c r="T656" s="24"/>
      <c r="U656" s="27"/>
      <c r="V656" s="49"/>
      <c r="W656" s="49"/>
      <c r="Z656" s="59"/>
      <c r="AA656" s="130" t="s">
        <v>117</v>
      </c>
    </row>
    <row r="657" spans="1:26" s="130" customFormat="1" ht="24.75" customHeight="1">
      <c r="A657" s="88">
        <v>11</v>
      </c>
      <c r="B657" s="28"/>
      <c r="C657" s="28"/>
      <c r="D657" s="28"/>
      <c r="E657" s="28"/>
      <c r="F657" s="60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2"/>
      <c r="S657" s="23"/>
      <c r="T657" s="24"/>
      <c r="U657" s="27"/>
      <c r="V657" s="49"/>
      <c r="W657" s="49"/>
      <c r="Z657" s="59"/>
    </row>
    <row r="658" spans="1:26" s="130" customFormat="1" ht="24.75" customHeight="1">
      <c r="A658" s="88">
        <v>12</v>
      </c>
      <c r="B658" s="28"/>
      <c r="C658" s="28"/>
      <c r="D658" s="28"/>
      <c r="E658" s="28"/>
      <c r="F658" s="60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2"/>
      <c r="S658" s="23"/>
      <c r="T658" s="24"/>
      <c r="U658" s="27"/>
      <c r="V658" s="49"/>
      <c r="W658" s="49"/>
      <c r="Z658" s="59"/>
    </row>
    <row r="659" spans="1:26" s="130" customFormat="1" ht="24.75" customHeight="1">
      <c r="A659" s="88">
        <v>13</v>
      </c>
      <c r="B659" s="28"/>
      <c r="C659" s="28"/>
      <c r="D659" s="28"/>
      <c r="E659" s="28"/>
      <c r="F659" s="60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2"/>
      <c r="S659" s="23"/>
      <c r="T659" s="24"/>
      <c r="U659" s="27"/>
      <c r="V659" s="49"/>
      <c r="Z659" s="59"/>
    </row>
    <row r="660" spans="1:26" s="130" customFormat="1" ht="24.75" customHeight="1">
      <c r="A660" s="88">
        <v>14</v>
      </c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28"/>
      <c r="O660" s="28"/>
      <c r="P660" s="28"/>
      <c r="Q660" s="28"/>
      <c r="R660" s="22"/>
      <c r="S660" s="23"/>
      <c r="T660" s="24"/>
      <c r="U660" s="27"/>
      <c r="V660" s="49"/>
      <c r="Z660" s="59"/>
    </row>
    <row r="661" spans="1:26" s="130" customFormat="1" ht="24.75" customHeight="1">
      <c r="A661" s="88">
        <v>15</v>
      </c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28"/>
      <c r="O661" s="28"/>
      <c r="P661" s="28"/>
      <c r="Q661" s="28"/>
      <c r="R661" s="22"/>
      <c r="S661" s="23"/>
      <c r="T661" s="24"/>
      <c r="U661" s="27"/>
      <c r="Z661" s="59"/>
    </row>
    <row r="662" spans="1:26" s="130" customFormat="1" ht="24.75" customHeight="1">
      <c r="A662" s="88">
        <v>16</v>
      </c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28"/>
      <c r="O662" s="28"/>
      <c r="P662" s="28"/>
      <c r="Q662" s="28"/>
      <c r="R662" s="22"/>
      <c r="S662" s="23"/>
      <c r="T662" s="24"/>
      <c r="U662" s="27"/>
      <c r="Z662" s="59"/>
    </row>
    <row r="663" spans="1:26" s="130" customFormat="1" ht="24.75" customHeight="1">
      <c r="A663" s="88">
        <v>17</v>
      </c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28"/>
      <c r="O663" s="28"/>
      <c r="P663" s="28"/>
      <c r="Q663" s="28"/>
      <c r="R663" s="22"/>
      <c r="S663" s="23"/>
      <c r="T663" s="24"/>
      <c r="U663" s="27"/>
      <c r="Z663" s="67"/>
    </row>
    <row r="664" spans="1:26" s="130" customFormat="1" ht="24.75" customHeight="1">
      <c r="A664" s="88">
        <v>18</v>
      </c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28"/>
      <c r="O664" s="28"/>
      <c r="P664" s="28"/>
      <c r="Q664" s="28"/>
      <c r="R664" s="22"/>
      <c r="S664" s="23"/>
      <c r="T664" s="24"/>
      <c r="U664" s="27"/>
      <c r="Z664" s="67"/>
    </row>
    <row r="665" spans="1:26" s="130" customFormat="1" ht="24.75" customHeight="1">
      <c r="A665" s="88">
        <v>19</v>
      </c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28"/>
      <c r="O665" s="28"/>
      <c r="P665" s="28"/>
      <c r="Q665" s="28"/>
      <c r="R665" s="20"/>
      <c r="S665" s="23"/>
      <c r="T665" s="24"/>
      <c r="U665" s="27"/>
      <c r="Z665" s="67"/>
    </row>
    <row r="666" spans="1:26" s="130" customFormat="1" ht="24.75" customHeight="1">
      <c r="A666" s="88">
        <v>20</v>
      </c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28"/>
      <c r="O666" s="28"/>
      <c r="P666" s="28"/>
      <c r="Q666" s="28"/>
      <c r="R666" s="20"/>
      <c r="S666" s="24"/>
      <c r="T666" s="24"/>
      <c r="U666" s="27"/>
      <c r="Z666" s="67"/>
    </row>
    <row r="667" spans="1:26" s="130" customFormat="1" ht="24.75" customHeight="1">
      <c r="A667" s="88">
        <v>21</v>
      </c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24"/>
      <c r="O667" s="24"/>
      <c r="P667" s="24"/>
      <c r="Q667" s="24"/>
      <c r="R667" s="24"/>
      <c r="S667" s="24"/>
      <c r="T667" s="24"/>
      <c r="U667" s="27"/>
      <c r="Z667" s="67"/>
    </row>
    <row r="668" spans="1:26" s="130" customFormat="1" ht="24.75" customHeight="1">
      <c r="A668" s="88">
        <v>22</v>
      </c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24"/>
      <c r="O668" s="24"/>
      <c r="P668" s="24"/>
      <c r="Q668" s="24"/>
      <c r="R668" s="24"/>
      <c r="S668" s="24"/>
      <c r="T668" s="24"/>
      <c r="U668" s="27"/>
      <c r="Z668" s="67"/>
    </row>
    <row r="669" spans="1:26" s="130" customFormat="1" ht="24.75" customHeight="1">
      <c r="A669" s="88">
        <v>23</v>
      </c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24"/>
      <c r="O669" s="24"/>
      <c r="P669" s="24"/>
      <c r="Q669" s="24"/>
      <c r="R669" s="24"/>
      <c r="S669" s="24"/>
      <c r="T669" s="24"/>
      <c r="U669" s="27"/>
      <c r="Z669" s="67"/>
    </row>
    <row r="670" spans="1:26" s="130" customFormat="1" ht="24.75" customHeight="1">
      <c r="A670" s="88">
        <v>24</v>
      </c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24"/>
      <c r="O670" s="24"/>
      <c r="P670" s="24"/>
      <c r="Q670" s="24"/>
      <c r="R670" s="24"/>
      <c r="S670" s="24"/>
      <c r="T670" s="24"/>
      <c r="U670" s="27"/>
      <c r="Z670" s="67"/>
    </row>
    <row r="671" spans="1:26" s="130" customFormat="1" ht="24.75" customHeight="1">
      <c r="A671" s="88">
        <v>25</v>
      </c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7"/>
      <c r="Z671" s="67"/>
    </row>
    <row r="672" spans="1:26" s="130" customFormat="1" ht="24.75" customHeight="1">
      <c r="A672" s="88">
        <v>26</v>
      </c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7"/>
      <c r="Z672" s="67"/>
    </row>
    <row r="673" spans="1:26" s="130" customFormat="1" ht="24.75" customHeight="1">
      <c r="A673" s="88">
        <v>27</v>
      </c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7"/>
      <c r="Z673" s="67"/>
    </row>
    <row r="674" spans="1:26" s="130" customFormat="1" ht="24.75" customHeight="1">
      <c r="A674" s="88">
        <v>28</v>
      </c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7"/>
      <c r="Z674" s="67"/>
    </row>
    <row r="675" spans="1:26" s="130" customFormat="1" ht="24.75" customHeight="1">
      <c r="A675" s="88">
        <v>29</v>
      </c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7"/>
      <c r="Z675" s="67"/>
    </row>
    <row r="676" spans="1:26" s="130" customFormat="1" ht="24.75" customHeight="1">
      <c r="A676" s="88">
        <v>30</v>
      </c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30"/>
      <c r="Z676" s="67"/>
    </row>
    <row r="677" spans="1:26" s="130" customFormat="1" ht="24.75" customHeight="1">
      <c r="A677" s="88">
        <v>31</v>
      </c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30"/>
      <c r="Z677" s="67"/>
    </row>
    <row r="678" spans="1:26" s="130" customFormat="1" ht="24.75" customHeight="1">
      <c r="A678" s="88">
        <v>32</v>
      </c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30"/>
      <c r="Z678" s="67"/>
    </row>
    <row r="679" spans="1:26" s="130" customFormat="1" ht="24.75" customHeight="1" thickBot="1">
      <c r="A679" s="89">
        <v>33</v>
      </c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3"/>
      <c r="Z679" s="67"/>
    </row>
    <row r="680" spans="1:26" s="130" customFormat="1" ht="15.75" customHeight="1" thickBot="1">
      <c r="A680" s="531" t="s">
        <v>83</v>
      </c>
      <c r="B680" s="532"/>
      <c r="C680" s="533" t="s">
        <v>118</v>
      </c>
      <c r="D680" s="534"/>
      <c r="E680" s="534"/>
      <c r="F680" s="535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Z680" s="67"/>
    </row>
    <row r="681" spans="1:26" s="130" customFormat="1" ht="33" customHeight="1" thickBot="1">
      <c r="A681" s="461" t="s">
        <v>112</v>
      </c>
      <c r="B681" s="462"/>
      <c r="C681" s="462"/>
      <c r="D681" s="462"/>
      <c r="E681" s="463"/>
      <c r="H681" s="464" t="s">
        <v>113</v>
      </c>
      <c r="I681" s="465"/>
      <c r="J681" s="465"/>
      <c r="K681" s="17" t="s">
        <v>65</v>
      </c>
      <c r="L681" s="391" t="s">
        <v>114</v>
      </c>
      <c r="M681" s="391"/>
      <c r="N681" s="392"/>
      <c r="O681" s="131"/>
      <c r="P681" s="54"/>
      <c r="Q681" s="54"/>
      <c r="R681" s="54"/>
      <c r="T681" s="466" t="s">
        <v>53</v>
      </c>
      <c r="U681" s="467"/>
      <c r="V681" s="18">
        <f>V683/V688</f>
        <v>0.015247584541062823</v>
      </c>
      <c r="W681" s="18">
        <f>W683/W688</f>
        <v>0.015586419753086419</v>
      </c>
      <c r="X681" s="18">
        <f>AVERAGE(V681,W681)</f>
        <v>0.01541700214707462</v>
      </c>
      <c r="Y681" s="37" t="s">
        <v>29</v>
      </c>
      <c r="Z681" s="38">
        <f>ROUND(X681*1440,0)/1440</f>
        <v>0.015277777777777777</v>
      </c>
    </row>
    <row r="682" spans="15:26" s="130" customFormat="1" ht="12.75" thickBot="1">
      <c r="O682" s="131"/>
      <c r="P682" s="131"/>
      <c r="Q682" s="131"/>
      <c r="V682" s="18">
        <f>B689</f>
        <v>0.23611111111111113</v>
      </c>
      <c r="W682" s="18">
        <f>C687</f>
        <v>0.23611111111111113</v>
      </c>
      <c r="Z682" s="67"/>
    </row>
    <row r="683" spans="1:26" s="130" customFormat="1" ht="15.75" customHeight="1" thickBot="1">
      <c r="A683" s="468" t="s">
        <v>67</v>
      </c>
      <c r="B683" s="469"/>
      <c r="C683" s="527" t="s">
        <v>115</v>
      </c>
      <c r="D683" s="527"/>
      <c r="E683" s="528"/>
      <c r="F683" s="525"/>
      <c r="G683" s="526"/>
      <c r="H683" s="526"/>
      <c r="I683" s="526"/>
      <c r="J683" s="526"/>
      <c r="N683" s="385" t="s">
        <v>31</v>
      </c>
      <c r="O683" s="386"/>
      <c r="P683" s="529">
        <f>Z681</f>
        <v>0.015277777777777777</v>
      </c>
      <c r="Q683" s="530"/>
      <c r="S683" s="19" t="s">
        <v>70</v>
      </c>
      <c r="T683" s="536">
        <v>0.04861111111111111</v>
      </c>
      <c r="U683" s="537"/>
      <c r="V683" s="18">
        <f>V684-V682</f>
        <v>0.7013888888888898</v>
      </c>
      <c r="W683" s="18">
        <f>W684-W682</f>
        <v>0.7013888888888888</v>
      </c>
      <c r="Z683" s="67"/>
    </row>
    <row r="684" spans="22:26" s="130" customFormat="1" ht="12.75" thickBot="1">
      <c r="V684" s="18">
        <f>L694</f>
        <v>0.937500000000001</v>
      </c>
      <c r="W684" s="18">
        <f>M691</f>
        <v>0.9375</v>
      </c>
      <c r="Z684" s="67"/>
    </row>
    <row r="685" spans="1:26" s="130" customFormat="1" ht="15.75" customHeight="1">
      <c r="A685" s="459" t="s">
        <v>71</v>
      </c>
      <c r="B685" s="453">
        <v>1</v>
      </c>
      <c r="C685" s="453"/>
      <c r="D685" s="453">
        <v>2</v>
      </c>
      <c r="E685" s="453"/>
      <c r="F685" s="453">
        <v>3</v>
      </c>
      <c r="G685" s="453"/>
      <c r="H685" s="453">
        <v>4</v>
      </c>
      <c r="I685" s="453"/>
      <c r="J685" s="453">
        <v>5</v>
      </c>
      <c r="K685" s="453"/>
      <c r="L685" s="453">
        <v>6</v>
      </c>
      <c r="M685" s="453"/>
      <c r="N685" s="453">
        <v>7</v>
      </c>
      <c r="O685" s="453"/>
      <c r="P685" s="453">
        <v>8</v>
      </c>
      <c r="Q685" s="453"/>
      <c r="R685" s="453">
        <v>9</v>
      </c>
      <c r="S685" s="453"/>
      <c r="T685" s="453">
        <v>10</v>
      </c>
      <c r="U685" s="454"/>
      <c r="Z685" s="67"/>
    </row>
    <row r="686" spans="1:26" s="130" customFormat="1" ht="15.75" customHeight="1">
      <c r="A686" s="460"/>
      <c r="B686" s="20" t="s">
        <v>116</v>
      </c>
      <c r="C686" s="20" t="s">
        <v>114</v>
      </c>
      <c r="D686" s="20" t="s">
        <v>116</v>
      </c>
      <c r="E686" s="20" t="s">
        <v>114</v>
      </c>
      <c r="F686" s="20" t="s">
        <v>116</v>
      </c>
      <c r="G686" s="20" t="s">
        <v>114</v>
      </c>
      <c r="H686" s="20" t="s">
        <v>116</v>
      </c>
      <c r="I686" s="20" t="s">
        <v>114</v>
      </c>
      <c r="J686" s="20" t="s">
        <v>116</v>
      </c>
      <c r="K686" s="20" t="s">
        <v>114</v>
      </c>
      <c r="L686" s="20" t="s">
        <v>116</v>
      </c>
      <c r="M686" s="20" t="s">
        <v>114</v>
      </c>
      <c r="N686" s="20" t="s">
        <v>116</v>
      </c>
      <c r="O686" s="20"/>
      <c r="P686" s="20"/>
      <c r="Q686" s="20"/>
      <c r="R686" s="20"/>
      <c r="S686" s="20"/>
      <c r="T686" s="20"/>
      <c r="U686" s="21"/>
      <c r="Z686" s="67"/>
    </row>
    <row r="687" spans="1:26" s="130" customFormat="1" ht="24" customHeight="1">
      <c r="A687" s="223">
        <v>1</v>
      </c>
      <c r="B687" s="224"/>
      <c r="C687" s="225">
        <v>0.23611111111111113</v>
      </c>
      <c r="D687" s="228">
        <v>0.30416666666666664</v>
      </c>
      <c r="E687" s="225">
        <v>0.3541666666666667</v>
      </c>
      <c r="F687" s="228">
        <v>0.43125</v>
      </c>
      <c r="G687" s="228">
        <v>0.482638888888889</v>
      </c>
      <c r="H687" s="228">
        <v>0.563194444444443</v>
      </c>
      <c r="I687" s="228">
        <v>0.614583333333331</v>
      </c>
      <c r="J687" s="228">
        <v>0.695833333333343</v>
      </c>
      <c r="K687" s="228">
        <v>0.747222222222238</v>
      </c>
      <c r="L687" s="228">
        <v>0.822916666666667</v>
      </c>
      <c r="M687" s="228">
        <v>0.8743055555555556</v>
      </c>
      <c r="N687" s="228"/>
      <c r="O687" s="20"/>
      <c r="P687" s="28"/>
      <c r="Q687" s="28"/>
      <c r="R687" s="22"/>
      <c r="S687" s="23"/>
      <c r="T687" s="24"/>
      <c r="U687" s="27"/>
      <c r="V687" s="25">
        <f>COUNTA(B687:U719)</f>
        <v>91</v>
      </c>
      <c r="W687" s="57">
        <f>V687/15/2</f>
        <v>3.033333333333333</v>
      </c>
      <c r="Z687" s="67"/>
    </row>
    <row r="688" spans="1:26" s="130" customFormat="1" ht="24" customHeight="1">
      <c r="A688" s="223">
        <v>2</v>
      </c>
      <c r="B688" s="233"/>
      <c r="C688" s="228">
        <v>0.25625000000000003</v>
      </c>
      <c r="D688" s="228">
        <v>0.3194444444444445</v>
      </c>
      <c r="E688" s="228">
        <v>0.37083333333333335</v>
      </c>
      <c r="F688" s="228">
        <v>0.4479166666666667</v>
      </c>
      <c r="G688" s="228">
        <v>0.4993055555555555</v>
      </c>
      <c r="H688" s="228">
        <v>0.579166666666665</v>
      </c>
      <c r="I688" s="228">
        <v>0.630555555555553</v>
      </c>
      <c r="J688" s="228">
        <v>0.7118055555555555</v>
      </c>
      <c r="K688" s="228">
        <v>0.7631944444444444</v>
      </c>
      <c r="L688" s="228">
        <v>0.8388888888888889</v>
      </c>
      <c r="M688" s="228">
        <v>0.8902777777777778</v>
      </c>
      <c r="N688" s="228"/>
      <c r="O688" s="20"/>
      <c r="P688" s="28"/>
      <c r="Q688" s="28"/>
      <c r="R688" s="22"/>
      <c r="S688" s="23"/>
      <c r="T688" s="24"/>
      <c r="U688" s="27"/>
      <c r="V688" s="26">
        <f>COUNTA(B687:B719,D687:D719,F687:F719,H687:H719,J687:J719,L687:L719,N687:N719,P687:P719,R687:R719,T687:T719)</f>
        <v>46</v>
      </c>
      <c r="W688" s="26">
        <f>COUNTA(C687:C719,E687:E719,G687:G719,I687:I719,K687:K719,M687:M719,O687:O719,Q687:Q719,S687:S719,U687:U719)</f>
        <v>45</v>
      </c>
      <c r="Y688" s="130">
        <f>(V688+W688)/2</f>
        <v>45.5</v>
      </c>
      <c r="Z688" s="67"/>
    </row>
    <row r="689" spans="1:26" s="130" customFormat="1" ht="24" customHeight="1">
      <c r="A689" s="223">
        <v>3</v>
      </c>
      <c r="B689" s="228">
        <v>0.23611111111111113</v>
      </c>
      <c r="C689" s="225">
        <v>0.276388888888889</v>
      </c>
      <c r="D689" s="228">
        <v>0.3361111111111111</v>
      </c>
      <c r="E689" s="225">
        <v>0.3875</v>
      </c>
      <c r="F689" s="228">
        <v>0.46458333333333335</v>
      </c>
      <c r="G689" s="228">
        <v>0.515972222222222</v>
      </c>
      <c r="H689" s="228">
        <v>0.5958333333333333</v>
      </c>
      <c r="I689" s="228">
        <v>0.6472222222222223</v>
      </c>
      <c r="J689" s="228">
        <v>0.727777777777768</v>
      </c>
      <c r="K689" s="228">
        <v>0.779166666666651</v>
      </c>
      <c r="L689" s="228">
        <v>0.854861111111111</v>
      </c>
      <c r="M689" s="228">
        <v>0.9055555555555556</v>
      </c>
      <c r="N689" s="228"/>
      <c r="O689" s="20"/>
      <c r="P689" s="28"/>
      <c r="Q689" s="28"/>
      <c r="R689" s="22"/>
      <c r="S689" s="23"/>
      <c r="T689" s="24"/>
      <c r="U689" s="27"/>
      <c r="Y689" s="130" t="s">
        <v>39</v>
      </c>
      <c r="Z689" s="67"/>
    </row>
    <row r="690" spans="1:26" s="130" customFormat="1" ht="24" customHeight="1">
      <c r="A690" s="223">
        <v>4</v>
      </c>
      <c r="B690" s="228">
        <v>0.2465277777777778</v>
      </c>
      <c r="C690" s="228">
        <v>0.2902777777777778</v>
      </c>
      <c r="D690" s="228">
        <v>0.352777777777778</v>
      </c>
      <c r="E690" s="228">
        <v>0.404166666666667</v>
      </c>
      <c r="F690" s="228">
        <v>0.48194444444444445</v>
      </c>
      <c r="G690" s="228">
        <v>0.5333333333333333</v>
      </c>
      <c r="H690" s="228">
        <v>0.612500000000002</v>
      </c>
      <c r="I690" s="228">
        <v>0.663888888888892</v>
      </c>
      <c r="J690" s="228">
        <v>0.74374999999998</v>
      </c>
      <c r="K690" s="228">
        <v>0.795138888888857</v>
      </c>
      <c r="L690" s="228">
        <v>0.870833333333333</v>
      </c>
      <c r="M690" s="228">
        <v>0.9215277777777778</v>
      </c>
      <c r="N690" s="231"/>
      <c r="O690" s="20"/>
      <c r="P690" s="28"/>
      <c r="Q690" s="28"/>
      <c r="R690" s="22"/>
      <c r="S690" s="23"/>
      <c r="T690" s="24"/>
      <c r="U690" s="27"/>
      <c r="V690" s="130" t="s">
        <v>1</v>
      </c>
      <c r="W690" s="130" t="s">
        <v>2</v>
      </c>
      <c r="Z690" s="67"/>
    </row>
    <row r="691" spans="1:26" s="130" customFormat="1" ht="24" customHeight="1">
      <c r="A691" s="223">
        <v>5</v>
      </c>
      <c r="B691" s="228">
        <v>0.25</v>
      </c>
      <c r="C691" s="225">
        <v>0.2986111111111111</v>
      </c>
      <c r="D691" s="228">
        <v>0.369444444444445</v>
      </c>
      <c r="E691" s="225">
        <v>0.420833333333334</v>
      </c>
      <c r="F691" s="228">
        <v>0.499305555555556</v>
      </c>
      <c r="G691" s="228">
        <v>0.550694444444445</v>
      </c>
      <c r="H691" s="228">
        <v>0.62916666666667</v>
      </c>
      <c r="I691" s="228">
        <v>0.680555555555561</v>
      </c>
      <c r="J691" s="228">
        <v>0.759722222222193</v>
      </c>
      <c r="K691" s="228">
        <v>0.811111111111064</v>
      </c>
      <c r="L691" s="228">
        <v>0.886805555555555</v>
      </c>
      <c r="M691" s="228">
        <v>0.9375</v>
      </c>
      <c r="N691" s="232"/>
      <c r="O691" s="20"/>
      <c r="P691" s="28"/>
      <c r="Q691" s="28"/>
      <c r="R691" s="22"/>
      <c r="S691" s="23"/>
      <c r="T691" s="24"/>
      <c r="U691" s="27"/>
      <c r="V691" s="49">
        <f>L692-L691</f>
        <v>0.015972222222222054</v>
      </c>
      <c r="W691" s="49">
        <f>M689-M688</f>
        <v>0.015277777777777724</v>
      </c>
      <c r="Z691" s="67"/>
    </row>
    <row r="692" spans="1:27" s="130" customFormat="1" ht="24" customHeight="1">
      <c r="A692" s="223">
        <v>6</v>
      </c>
      <c r="B692" s="228">
        <v>0.2625</v>
      </c>
      <c r="C692" s="228">
        <v>0.31180555555555556</v>
      </c>
      <c r="D692" s="228">
        <v>0.386111111111112</v>
      </c>
      <c r="E692" s="228">
        <v>0.437500000000001</v>
      </c>
      <c r="F692" s="228">
        <v>0.5152777777777778</v>
      </c>
      <c r="G692" s="228">
        <v>0.5666666666666667</v>
      </c>
      <c r="H692" s="228">
        <v>0.645833333333338</v>
      </c>
      <c r="I692" s="228">
        <v>0.69722222222223</v>
      </c>
      <c r="J692" s="228">
        <v>0.775</v>
      </c>
      <c r="K692" s="228">
        <v>0.8263888888888888</v>
      </c>
      <c r="L692" s="228">
        <v>0.902777777777777</v>
      </c>
      <c r="M692" s="228"/>
      <c r="N692" s="232"/>
      <c r="O692" s="20"/>
      <c r="P692" s="28"/>
      <c r="Q692" s="28"/>
      <c r="R692" s="22"/>
      <c r="S692" s="23"/>
      <c r="T692" s="24"/>
      <c r="U692" s="27"/>
      <c r="V692" s="49">
        <f>L693-L692</f>
        <v>0.017361111111111827</v>
      </c>
      <c r="W692" s="49">
        <f>M690-M689</f>
        <v>0.015972222222222276</v>
      </c>
      <c r="Z692" s="67"/>
      <c r="AA692" s="130" t="s">
        <v>119</v>
      </c>
    </row>
    <row r="693" spans="1:27" s="130" customFormat="1" ht="24" customHeight="1">
      <c r="A693" s="223">
        <v>7</v>
      </c>
      <c r="B693" s="228">
        <v>0.27569444444444446</v>
      </c>
      <c r="C693" s="225">
        <v>0.325</v>
      </c>
      <c r="D693" s="228">
        <v>0.399305555555556</v>
      </c>
      <c r="E693" s="228">
        <v>0.450694444444444</v>
      </c>
      <c r="F693" s="228">
        <v>0.53125</v>
      </c>
      <c r="G693" s="228">
        <v>0.582638888888888</v>
      </c>
      <c r="H693" s="228">
        <v>0.662500000000006</v>
      </c>
      <c r="I693" s="228">
        <v>0.713888888888899</v>
      </c>
      <c r="J693" s="228">
        <v>0.7909722222222223</v>
      </c>
      <c r="K693" s="228">
        <v>0.842361111111111</v>
      </c>
      <c r="L693" s="228">
        <v>0.9201388888888888</v>
      </c>
      <c r="M693" s="228"/>
      <c r="N693" s="232"/>
      <c r="O693" s="20"/>
      <c r="P693" s="28"/>
      <c r="Q693" s="28"/>
      <c r="R693" s="22"/>
      <c r="S693" s="23"/>
      <c r="T693" s="24"/>
      <c r="U693" s="27"/>
      <c r="V693" s="49">
        <f>L694-L693</f>
        <v>0.01736111111111216</v>
      </c>
      <c r="W693" s="49">
        <f>M691-M690</f>
        <v>0.015972222222222165</v>
      </c>
      <c r="Z693" s="67"/>
      <c r="AA693" s="130" t="s">
        <v>119</v>
      </c>
    </row>
    <row r="694" spans="1:27" s="130" customFormat="1" ht="24" customHeight="1">
      <c r="A694" s="223">
        <v>8</v>
      </c>
      <c r="B694" s="228">
        <v>0.289583333333333</v>
      </c>
      <c r="C694" s="228">
        <v>0.338888888888888</v>
      </c>
      <c r="D694" s="228">
        <v>0.415277777777778</v>
      </c>
      <c r="E694" s="228">
        <v>0.466666666666666</v>
      </c>
      <c r="F694" s="228">
        <v>0.547222222222221</v>
      </c>
      <c r="G694" s="228">
        <v>0.59861111111111</v>
      </c>
      <c r="H694" s="228">
        <v>0.679166666666675</v>
      </c>
      <c r="I694" s="228">
        <v>0.730555555555569</v>
      </c>
      <c r="J694" s="228">
        <v>0.806944444444445</v>
      </c>
      <c r="K694" s="228">
        <v>0.8583333333333334</v>
      </c>
      <c r="L694" s="228">
        <v>0.937500000000001</v>
      </c>
      <c r="M694" s="228"/>
      <c r="N694" s="232"/>
      <c r="O694" s="20"/>
      <c r="P694" s="28"/>
      <c r="Q694" s="28"/>
      <c r="R694" s="22"/>
      <c r="S694" s="23"/>
      <c r="T694" s="24"/>
      <c r="U694" s="27"/>
      <c r="V694" s="49"/>
      <c r="W694" s="49"/>
      <c r="Z694" s="67"/>
      <c r="AA694" s="130" t="s">
        <v>119</v>
      </c>
    </row>
    <row r="695" spans="1:26" s="130" customFormat="1" ht="24" customHeight="1">
      <c r="A695" s="88">
        <v>9</v>
      </c>
      <c r="B695" s="228"/>
      <c r="C695" s="225"/>
      <c r="D695" s="228"/>
      <c r="E695" s="228"/>
      <c r="F695" s="228"/>
      <c r="G695" s="225"/>
      <c r="H695" s="228"/>
      <c r="I695" s="228"/>
      <c r="J695" s="228"/>
      <c r="K695" s="225"/>
      <c r="L695" s="228"/>
      <c r="M695" s="228"/>
      <c r="N695" s="232"/>
      <c r="O695" s="28"/>
      <c r="P695" s="28"/>
      <c r="Q695" s="28"/>
      <c r="R695" s="22"/>
      <c r="S695" s="23"/>
      <c r="T695" s="24"/>
      <c r="U695" s="27"/>
      <c r="V695" s="49"/>
      <c r="W695" s="49"/>
      <c r="Z695" s="67"/>
    </row>
    <row r="696" spans="1:26" s="130" customFormat="1" ht="24" customHeight="1">
      <c r="A696" s="88">
        <v>10</v>
      </c>
      <c r="B696" s="230"/>
      <c r="C696" s="228"/>
      <c r="D696" s="228"/>
      <c r="E696" s="228"/>
      <c r="F696" s="228"/>
      <c r="G696" s="228"/>
      <c r="H696" s="227"/>
      <c r="I696" s="225"/>
      <c r="J696" s="228"/>
      <c r="K696" s="228"/>
      <c r="L696" s="227"/>
      <c r="M696" s="231"/>
      <c r="N696" s="232"/>
      <c r="O696" s="28"/>
      <c r="P696" s="28"/>
      <c r="Q696" s="28"/>
      <c r="R696" s="24"/>
      <c r="S696" s="23"/>
      <c r="T696" s="24"/>
      <c r="U696" s="27"/>
      <c r="V696" s="49"/>
      <c r="W696" s="49"/>
      <c r="Z696" s="67"/>
    </row>
    <row r="697" spans="1:26" s="130" customFormat="1" ht="24" customHeight="1">
      <c r="A697" s="88">
        <v>11</v>
      </c>
      <c r="B697" s="28"/>
      <c r="C697" s="28"/>
      <c r="D697" s="28"/>
      <c r="E697" s="28"/>
      <c r="F697" s="60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2"/>
      <c r="S697" s="23"/>
      <c r="T697" s="24"/>
      <c r="U697" s="27"/>
      <c r="V697" s="49"/>
      <c r="W697" s="49"/>
      <c r="Z697" s="67"/>
    </row>
    <row r="698" spans="1:26" s="130" customFormat="1" ht="24" customHeight="1">
      <c r="A698" s="88">
        <v>12</v>
      </c>
      <c r="B698" s="28"/>
      <c r="C698" s="28"/>
      <c r="D698" s="28"/>
      <c r="E698" s="28"/>
      <c r="F698" s="60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2"/>
      <c r="S698" s="23"/>
      <c r="T698" s="24"/>
      <c r="U698" s="27"/>
      <c r="V698" s="49"/>
      <c r="W698" s="49"/>
      <c r="Z698" s="67"/>
    </row>
    <row r="699" spans="1:26" s="130" customFormat="1" ht="24" customHeight="1">
      <c r="A699" s="88">
        <v>13</v>
      </c>
      <c r="B699" s="28"/>
      <c r="C699" s="28"/>
      <c r="D699" s="28"/>
      <c r="E699" s="28"/>
      <c r="F699" s="60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2"/>
      <c r="S699" s="23"/>
      <c r="T699" s="24"/>
      <c r="U699" s="27"/>
      <c r="V699" s="49"/>
      <c r="Z699" s="67"/>
    </row>
    <row r="700" spans="1:26" s="130" customFormat="1" ht="24" customHeight="1">
      <c r="A700" s="88">
        <v>14</v>
      </c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28"/>
      <c r="O700" s="28"/>
      <c r="P700" s="28"/>
      <c r="Q700" s="28"/>
      <c r="R700" s="22"/>
      <c r="S700" s="23"/>
      <c r="T700" s="24"/>
      <c r="U700" s="27"/>
      <c r="V700" s="49"/>
      <c r="Z700" s="67"/>
    </row>
    <row r="701" spans="1:26" s="130" customFormat="1" ht="24" customHeight="1">
      <c r="A701" s="88">
        <v>15</v>
      </c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28"/>
      <c r="O701" s="28"/>
      <c r="P701" s="28"/>
      <c r="Q701" s="28"/>
      <c r="R701" s="22"/>
      <c r="S701" s="23"/>
      <c r="T701" s="24"/>
      <c r="U701" s="27"/>
      <c r="Z701" s="67"/>
    </row>
    <row r="702" spans="1:26" s="130" customFormat="1" ht="24" customHeight="1">
      <c r="A702" s="88">
        <v>16</v>
      </c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28"/>
      <c r="O702" s="28"/>
      <c r="P702" s="28"/>
      <c r="Q702" s="28"/>
      <c r="R702" s="22"/>
      <c r="S702" s="23"/>
      <c r="T702" s="24"/>
      <c r="U702" s="27"/>
      <c r="Z702" s="67"/>
    </row>
    <row r="703" spans="1:26" s="130" customFormat="1" ht="24" customHeight="1">
      <c r="A703" s="88">
        <v>17</v>
      </c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28"/>
      <c r="O703" s="28"/>
      <c r="P703" s="28"/>
      <c r="Q703" s="28"/>
      <c r="R703" s="22"/>
      <c r="S703" s="23"/>
      <c r="T703" s="24"/>
      <c r="U703" s="27"/>
      <c r="Z703" s="67"/>
    </row>
    <row r="704" spans="1:26" s="130" customFormat="1" ht="24" customHeight="1">
      <c r="A704" s="88">
        <v>18</v>
      </c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28"/>
      <c r="O704" s="28"/>
      <c r="P704" s="28"/>
      <c r="Q704" s="28"/>
      <c r="R704" s="22"/>
      <c r="S704" s="23"/>
      <c r="T704" s="24"/>
      <c r="U704" s="27"/>
      <c r="Z704" s="67"/>
    </row>
    <row r="705" spans="1:26" s="130" customFormat="1" ht="24" customHeight="1">
      <c r="A705" s="88">
        <v>19</v>
      </c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28"/>
      <c r="O705" s="28"/>
      <c r="P705" s="28"/>
      <c r="Q705" s="28"/>
      <c r="R705" s="20"/>
      <c r="S705" s="23"/>
      <c r="T705" s="24"/>
      <c r="U705" s="27"/>
      <c r="Z705" s="67"/>
    </row>
    <row r="706" spans="1:26" s="130" customFormat="1" ht="24" customHeight="1">
      <c r="A706" s="88">
        <v>20</v>
      </c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28"/>
      <c r="O706" s="28"/>
      <c r="P706" s="28"/>
      <c r="Q706" s="28"/>
      <c r="R706" s="20"/>
      <c r="S706" s="24"/>
      <c r="T706" s="24"/>
      <c r="U706" s="27"/>
      <c r="Z706" s="67"/>
    </row>
    <row r="707" spans="1:26" s="130" customFormat="1" ht="24" customHeight="1">
      <c r="A707" s="88">
        <v>21</v>
      </c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24"/>
      <c r="O707" s="24"/>
      <c r="P707" s="24"/>
      <c r="Q707" s="24"/>
      <c r="R707" s="24"/>
      <c r="S707" s="24"/>
      <c r="T707" s="24"/>
      <c r="U707" s="27"/>
      <c r="Z707" s="67"/>
    </row>
    <row r="708" spans="1:26" s="130" customFormat="1" ht="24" customHeight="1">
      <c r="A708" s="88">
        <v>22</v>
      </c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24"/>
      <c r="O708" s="24"/>
      <c r="P708" s="24"/>
      <c r="Q708" s="24"/>
      <c r="R708" s="24"/>
      <c r="S708" s="24"/>
      <c r="T708" s="24"/>
      <c r="U708" s="27"/>
      <c r="Z708" s="67"/>
    </row>
    <row r="709" spans="1:26" s="130" customFormat="1" ht="24" customHeight="1">
      <c r="A709" s="88">
        <v>23</v>
      </c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24"/>
      <c r="O709" s="24"/>
      <c r="P709" s="24"/>
      <c r="Q709" s="24"/>
      <c r="R709" s="24"/>
      <c r="S709" s="24"/>
      <c r="T709" s="24"/>
      <c r="U709" s="27"/>
      <c r="Z709" s="67"/>
    </row>
    <row r="710" spans="1:26" s="130" customFormat="1" ht="24" customHeight="1">
      <c r="A710" s="88">
        <v>24</v>
      </c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24"/>
      <c r="O710" s="24"/>
      <c r="P710" s="24"/>
      <c r="Q710" s="24"/>
      <c r="R710" s="24"/>
      <c r="S710" s="24"/>
      <c r="T710" s="24"/>
      <c r="U710" s="27"/>
      <c r="Z710" s="67"/>
    </row>
    <row r="711" spans="1:26" s="130" customFormat="1" ht="24" customHeight="1">
      <c r="A711" s="88">
        <v>25</v>
      </c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7"/>
      <c r="Z711" s="67"/>
    </row>
    <row r="712" spans="1:26" s="130" customFormat="1" ht="24" customHeight="1">
      <c r="A712" s="88">
        <v>26</v>
      </c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7"/>
      <c r="Z712" s="67"/>
    </row>
    <row r="713" spans="1:26" s="130" customFormat="1" ht="24" customHeight="1">
      <c r="A713" s="88">
        <v>27</v>
      </c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7"/>
      <c r="Z713" s="67"/>
    </row>
    <row r="714" spans="1:26" s="130" customFormat="1" ht="24" customHeight="1">
      <c r="A714" s="88">
        <v>28</v>
      </c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7"/>
      <c r="Z714" s="67"/>
    </row>
    <row r="715" spans="1:26" s="130" customFormat="1" ht="24" customHeight="1">
      <c r="A715" s="88">
        <v>29</v>
      </c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7"/>
      <c r="Z715" s="67"/>
    </row>
    <row r="716" spans="1:26" s="130" customFormat="1" ht="24" customHeight="1">
      <c r="A716" s="88">
        <v>30</v>
      </c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30"/>
      <c r="Z716" s="67"/>
    </row>
    <row r="717" spans="1:26" s="130" customFormat="1" ht="24" customHeight="1">
      <c r="A717" s="88">
        <v>31</v>
      </c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30"/>
      <c r="Z717" s="67"/>
    </row>
    <row r="718" spans="1:26" s="130" customFormat="1" ht="24" customHeight="1">
      <c r="A718" s="88">
        <v>32</v>
      </c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30"/>
      <c r="Z718" s="67"/>
    </row>
    <row r="719" spans="1:26" s="130" customFormat="1" ht="24" customHeight="1" thickBot="1">
      <c r="A719" s="89">
        <v>33</v>
      </c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3"/>
      <c r="Z719" s="67"/>
    </row>
    <row r="720" spans="1:26" s="130" customFormat="1" ht="24.75" customHeight="1" thickBot="1">
      <c r="A720" s="531" t="s">
        <v>83</v>
      </c>
      <c r="B720" s="532"/>
      <c r="C720" s="533" t="s">
        <v>118</v>
      </c>
      <c r="D720" s="534"/>
      <c r="E720" s="534"/>
      <c r="F720" s="535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Z720" s="67"/>
    </row>
    <row r="721" spans="1:28" ht="35.25" customHeight="1" thickBot="1">
      <c r="A721" s="434" t="s">
        <v>112</v>
      </c>
      <c r="B721" s="435"/>
      <c r="C721" s="435"/>
      <c r="D721" s="435"/>
      <c r="E721" s="436"/>
      <c r="H721" s="437" t="s">
        <v>113</v>
      </c>
      <c r="I721" s="438"/>
      <c r="J721" s="438"/>
      <c r="K721" s="2" t="s">
        <v>65</v>
      </c>
      <c r="L721" s="439" t="s">
        <v>114</v>
      </c>
      <c r="M721" s="439"/>
      <c r="N721" s="440"/>
      <c r="O721" s="3"/>
      <c r="P721" s="51"/>
      <c r="Q721" s="51"/>
      <c r="R721" s="51"/>
      <c r="T721" s="483" t="s">
        <v>28</v>
      </c>
      <c r="U721" s="484"/>
      <c r="V721" s="197">
        <f>V723/V728</f>
        <v>0.012305068226120857</v>
      </c>
      <c r="W721" s="197">
        <f>W723/W728</f>
        <v>0.012305068226120559</v>
      </c>
      <c r="X721" s="197">
        <f>AVERAGE(V721,W721)</f>
        <v>0.012305068226120708</v>
      </c>
      <c r="Y721" s="37" t="s">
        <v>29</v>
      </c>
      <c r="Z721" s="38">
        <f>ROUND(X721*1440,0)/1440</f>
        <v>0.0125</v>
      </c>
      <c r="AA721" s="130"/>
      <c r="AB721" s="130"/>
    </row>
    <row r="722" spans="15:28" ht="10.5" customHeight="1" thickBot="1">
      <c r="O722" s="3"/>
      <c r="P722" s="3"/>
      <c r="Q722" s="3"/>
      <c r="T722" s="101"/>
      <c r="U722" s="101"/>
      <c r="V722" s="197">
        <f>B730</f>
        <v>0.23611111111111113</v>
      </c>
      <c r="W722" s="197">
        <f>C727</f>
        <v>0.23611111111111113</v>
      </c>
      <c r="Y722" s="1"/>
      <c r="Z722" s="9"/>
      <c r="AA722" s="130"/>
      <c r="AB722" s="130"/>
    </row>
    <row r="723" spans="1:28" ht="19.5" customHeight="1" thickBot="1">
      <c r="A723" s="443" t="s">
        <v>67</v>
      </c>
      <c r="B723" s="444"/>
      <c r="C723" s="485" t="s">
        <v>115</v>
      </c>
      <c r="D723" s="485"/>
      <c r="E723" s="486"/>
      <c r="F723" s="487"/>
      <c r="G723" s="488"/>
      <c r="H723" s="488"/>
      <c r="I723" s="488"/>
      <c r="J723" s="488"/>
      <c r="N723" s="417" t="s">
        <v>31</v>
      </c>
      <c r="O723" s="418"/>
      <c r="P723" s="489">
        <f>Z721</f>
        <v>0.0125</v>
      </c>
      <c r="Q723" s="490"/>
      <c r="S723" s="5" t="s">
        <v>70</v>
      </c>
      <c r="T723" s="491">
        <v>0.04861111111111111</v>
      </c>
      <c r="U723" s="492"/>
      <c r="V723" s="197">
        <f>V724-V722</f>
        <v>0.7013888888888888</v>
      </c>
      <c r="W723" s="197">
        <f>W724-W722</f>
        <v>0.7013888888888719</v>
      </c>
      <c r="Y723" s="1"/>
      <c r="Z723" s="9"/>
      <c r="AA723" s="130"/>
      <c r="AB723" s="130"/>
    </row>
    <row r="724" spans="20:28" ht="11.25" customHeight="1" thickBot="1">
      <c r="T724" s="101"/>
      <c r="U724" s="101"/>
      <c r="V724" s="197">
        <f>L736</f>
        <v>0.9375</v>
      </c>
      <c r="W724" s="197">
        <f>M733</f>
        <v>0.937499999999983</v>
      </c>
      <c r="Y724" s="1"/>
      <c r="Z724" s="9"/>
      <c r="AA724" s="130"/>
      <c r="AB724" s="130"/>
    </row>
    <row r="725" spans="1:28" ht="19.5" customHeight="1">
      <c r="A725" s="432" t="s">
        <v>71</v>
      </c>
      <c r="B725" s="425">
        <v>1</v>
      </c>
      <c r="C725" s="425"/>
      <c r="D725" s="425">
        <v>2</v>
      </c>
      <c r="E725" s="425"/>
      <c r="F725" s="425">
        <v>3</v>
      </c>
      <c r="G725" s="425"/>
      <c r="H725" s="425">
        <v>4</v>
      </c>
      <c r="I725" s="425"/>
      <c r="J725" s="425">
        <v>5</v>
      </c>
      <c r="K725" s="425"/>
      <c r="L725" s="425">
        <v>6</v>
      </c>
      <c r="M725" s="425"/>
      <c r="N725" s="425">
        <v>7</v>
      </c>
      <c r="O725" s="425"/>
      <c r="P725" s="425">
        <v>8</v>
      </c>
      <c r="Q725" s="425"/>
      <c r="R725" s="425">
        <v>9</v>
      </c>
      <c r="S725" s="425"/>
      <c r="T725" s="426">
        <v>10</v>
      </c>
      <c r="U725" s="427"/>
      <c r="Y725" s="1"/>
      <c r="Z725" s="9"/>
      <c r="AA725" s="130"/>
      <c r="AB725" s="130"/>
    </row>
    <row r="726" spans="1:28" ht="19.5" customHeight="1">
      <c r="A726" s="433"/>
      <c r="B726" s="6" t="s">
        <v>116</v>
      </c>
      <c r="C726" s="6" t="s">
        <v>114</v>
      </c>
      <c r="D726" s="6" t="s">
        <v>116</v>
      </c>
      <c r="E726" s="6" t="s">
        <v>114</v>
      </c>
      <c r="F726" s="6" t="s">
        <v>116</v>
      </c>
      <c r="G726" s="6" t="s">
        <v>114</v>
      </c>
      <c r="H726" s="6" t="s">
        <v>116</v>
      </c>
      <c r="I726" s="6" t="s">
        <v>114</v>
      </c>
      <c r="J726" s="6" t="s">
        <v>116</v>
      </c>
      <c r="K726" s="6" t="s">
        <v>114</v>
      </c>
      <c r="L726" s="6" t="s">
        <v>116</v>
      </c>
      <c r="M726" s="6" t="s">
        <v>114</v>
      </c>
      <c r="N726" s="6" t="s">
        <v>116</v>
      </c>
      <c r="O726" s="6"/>
      <c r="P726" s="6"/>
      <c r="Q726" s="6"/>
      <c r="R726" s="6"/>
      <c r="S726" s="6"/>
      <c r="T726" s="13"/>
      <c r="U726" s="41"/>
      <c r="Y726" s="1"/>
      <c r="Z726" s="9"/>
      <c r="AA726" s="130"/>
      <c r="AB726" s="130"/>
    </row>
    <row r="727" spans="1:28" ht="19.5" customHeight="1">
      <c r="A727" s="213">
        <v>1</v>
      </c>
      <c r="B727" s="242"/>
      <c r="C727" s="243">
        <v>0.23611111111111113</v>
      </c>
      <c r="D727" s="244">
        <v>0.3090277777777778</v>
      </c>
      <c r="E727" s="215">
        <v>0.3590277777777778</v>
      </c>
      <c r="F727" s="216">
        <v>0.43125</v>
      </c>
      <c r="G727" s="217">
        <v>0.484027777777778</v>
      </c>
      <c r="H727" s="216">
        <v>0.560416666666666</v>
      </c>
      <c r="I727" s="217">
        <v>0.613194444444445</v>
      </c>
      <c r="J727" s="245">
        <v>0.6875</v>
      </c>
      <c r="K727" s="246">
        <v>0.7430555555555555</v>
      </c>
      <c r="L727" s="216">
        <v>0.8166666666666668</v>
      </c>
      <c r="M727" s="217">
        <v>0.86666666666667</v>
      </c>
      <c r="N727" s="217"/>
      <c r="O727" s="6"/>
      <c r="P727" s="10"/>
      <c r="Q727" s="10"/>
      <c r="R727" s="42"/>
      <c r="S727" s="43"/>
      <c r="T727" s="14"/>
      <c r="U727" s="34"/>
      <c r="V727" s="199">
        <f>COUNTA(B727:U759)</f>
        <v>114</v>
      </c>
      <c r="W727" s="205">
        <f>V727/15/2</f>
        <v>3.8</v>
      </c>
      <c r="Y727" s="1"/>
      <c r="Z727" s="9"/>
      <c r="AA727" s="130"/>
      <c r="AB727" s="130"/>
    </row>
    <row r="728" spans="1:28" ht="19.5" customHeight="1">
      <c r="A728" s="213">
        <v>2</v>
      </c>
      <c r="B728" s="247"/>
      <c r="C728" s="246">
        <v>0.25</v>
      </c>
      <c r="D728" s="248">
        <v>0.3194444444444445</v>
      </c>
      <c r="E728" s="217">
        <v>0.37222222222222223</v>
      </c>
      <c r="F728" s="217">
        <v>0.444444444444445</v>
      </c>
      <c r="G728" s="217">
        <v>0.497222222222222</v>
      </c>
      <c r="H728" s="217">
        <v>0.573611111111111</v>
      </c>
      <c r="I728" s="217">
        <v>0.62638888888889</v>
      </c>
      <c r="J728" s="246">
        <v>0.7006944444444444</v>
      </c>
      <c r="K728" s="246">
        <v>0.75625</v>
      </c>
      <c r="L728" s="217">
        <v>0.8298611111111112</v>
      </c>
      <c r="M728" s="217">
        <v>0.8784722222222222</v>
      </c>
      <c r="N728" s="217"/>
      <c r="O728" s="6"/>
      <c r="P728" s="10"/>
      <c r="Q728" s="10"/>
      <c r="R728" s="42"/>
      <c r="S728" s="43"/>
      <c r="T728" s="14"/>
      <c r="U728" s="34"/>
      <c r="V728" s="198">
        <f>COUNTA(B727:B759,D727:D759,F727:F759,H727:H759,J727:J759,L727:L759,N727:N759,P727:P759,R727:R759,T727:T759)</f>
        <v>57</v>
      </c>
      <c r="W728" s="198">
        <f>COUNTA(C727:C759,E727:E759,G727:G759,I727:I759,K727:K759,M727:M759,O727:O759,Q727:Q759,S727:S759,U727:U759)</f>
        <v>57</v>
      </c>
      <c r="Y728" s="1">
        <f>(V728+W728)/2</f>
        <v>57</v>
      </c>
      <c r="Z728" s="9"/>
      <c r="AA728" s="130"/>
      <c r="AB728" s="130"/>
    </row>
    <row r="729" spans="1:28" ht="19.5" customHeight="1">
      <c r="A729" s="213">
        <v>3</v>
      </c>
      <c r="B729" s="246"/>
      <c r="C729" s="243">
        <v>0.2638888888888889</v>
      </c>
      <c r="D729" s="244">
        <v>0.3298611111111111</v>
      </c>
      <c r="E729" s="215">
        <v>0.3854166666666667</v>
      </c>
      <c r="F729" s="216">
        <v>0.45763888888889</v>
      </c>
      <c r="G729" s="217">
        <v>0.510416666666666</v>
      </c>
      <c r="H729" s="216">
        <v>0.586805555555556</v>
      </c>
      <c r="I729" s="217">
        <v>0.639583333333335</v>
      </c>
      <c r="J729" s="245">
        <v>0.7131944444444445</v>
      </c>
      <c r="K729" s="246">
        <v>0.769444444444444</v>
      </c>
      <c r="L729" s="216">
        <v>0.843055555555556</v>
      </c>
      <c r="M729" s="217">
        <v>0.890277777777774</v>
      </c>
      <c r="N729" s="218"/>
      <c r="O729" s="6"/>
      <c r="P729" s="10"/>
      <c r="Q729" s="10"/>
      <c r="R729" s="42"/>
      <c r="S729" s="43"/>
      <c r="T729" s="14"/>
      <c r="U729" s="34"/>
      <c r="Y729" s="1" t="s">
        <v>39</v>
      </c>
      <c r="Z729" s="9"/>
      <c r="AA729" s="130"/>
      <c r="AB729" s="130"/>
    </row>
    <row r="730" spans="1:28" ht="19.5" customHeight="1">
      <c r="A730" s="213">
        <v>4</v>
      </c>
      <c r="B730" s="246">
        <v>0.23611111111111113</v>
      </c>
      <c r="C730" s="246">
        <v>0.277777777777778</v>
      </c>
      <c r="D730" s="246">
        <v>0.3423611111111111</v>
      </c>
      <c r="E730" s="217">
        <v>0.3986111111111111</v>
      </c>
      <c r="F730" s="217">
        <v>0.470833333333335</v>
      </c>
      <c r="G730" s="217">
        <v>0.5236111111111111</v>
      </c>
      <c r="H730" s="217">
        <v>0.600000000000001</v>
      </c>
      <c r="I730" s="217">
        <v>0.65277777777778</v>
      </c>
      <c r="J730" s="246">
        <v>0.725</v>
      </c>
      <c r="K730" s="246">
        <v>0.782638888888889</v>
      </c>
      <c r="L730" s="217">
        <v>0.85625</v>
      </c>
      <c r="M730" s="217">
        <v>0.902083333333327</v>
      </c>
      <c r="N730" s="219"/>
      <c r="O730" s="6"/>
      <c r="P730" s="10"/>
      <c r="Q730" s="10"/>
      <c r="R730" s="42"/>
      <c r="S730" s="43"/>
      <c r="T730" s="14"/>
      <c r="U730" s="34"/>
      <c r="V730" s="1" t="s">
        <v>1</v>
      </c>
      <c r="W730" s="1" t="s">
        <v>2</v>
      </c>
      <c r="Y730" s="1"/>
      <c r="Z730" s="9"/>
      <c r="AA730" s="130"/>
      <c r="AB730" s="130"/>
    </row>
    <row r="731" spans="1:28" ht="19.5" customHeight="1">
      <c r="A731" s="213">
        <v>5</v>
      </c>
      <c r="B731" s="246">
        <v>0.24513888888888888</v>
      </c>
      <c r="C731" s="243">
        <v>0.2902777777777778</v>
      </c>
      <c r="D731" s="245">
        <v>0.35555555555555557</v>
      </c>
      <c r="E731" s="215">
        <v>0.41111111111111115</v>
      </c>
      <c r="F731" s="216">
        <v>0.48402777777778</v>
      </c>
      <c r="G731" s="217">
        <v>0.536805555555556</v>
      </c>
      <c r="H731" s="216">
        <v>0.613194444444446</v>
      </c>
      <c r="I731" s="217">
        <v>0.665972222222225</v>
      </c>
      <c r="J731" s="245">
        <v>0.7368055555555556</v>
      </c>
      <c r="K731" s="246">
        <v>0.795833333333334</v>
      </c>
      <c r="L731" s="216">
        <v>0.869444444444444</v>
      </c>
      <c r="M731" s="217">
        <v>0.913888888888879</v>
      </c>
      <c r="N731" s="220"/>
      <c r="O731" s="6"/>
      <c r="P731" s="10"/>
      <c r="Q731" s="10"/>
      <c r="R731" s="42"/>
      <c r="S731" s="43"/>
      <c r="T731" s="14"/>
      <c r="U731" s="34"/>
      <c r="V731" s="202">
        <f>L732-L731</f>
        <v>0.01250000000000051</v>
      </c>
      <c r="W731" s="202">
        <f>M729-M728</f>
        <v>0.011805555555551739</v>
      </c>
      <c r="Y731" s="1"/>
      <c r="Z731" s="9"/>
      <c r="AA731" s="130"/>
      <c r="AB731" s="130"/>
    </row>
    <row r="732" spans="1:28" ht="19.5" customHeight="1">
      <c r="A732" s="213">
        <v>6</v>
      </c>
      <c r="B732" s="246">
        <v>0.2534722222222222</v>
      </c>
      <c r="C732" s="246">
        <v>0.3</v>
      </c>
      <c r="D732" s="246">
        <v>0.36875</v>
      </c>
      <c r="E732" s="217">
        <v>0.4236111111111111</v>
      </c>
      <c r="F732" s="217">
        <v>0.497222222222225</v>
      </c>
      <c r="G732" s="217">
        <v>0.5499999999999999</v>
      </c>
      <c r="H732" s="217">
        <v>0.626388888888891</v>
      </c>
      <c r="I732" s="217">
        <v>0.67916666666667</v>
      </c>
      <c r="J732" s="246">
        <v>0.75</v>
      </c>
      <c r="K732" s="246">
        <v>0.8076388888888889</v>
      </c>
      <c r="L732" s="217">
        <v>0.8819444444444445</v>
      </c>
      <c r="M732" s="217">
        <v>0.925694444444431</v>
      </c>
      <c r="N732" s="220"/>
      <c r="O732" s="6"/>
      <c r="P732" s="10"/>
      <c r="Q732" s="10"/>
      <c r="R732" s="42"/>
      <c r="S732" s="43"/>
      <c r="T732" s="14"/>
      <c r="U732" s="34"/>
      <c r="V732" s="202">
        <f>L733-L732</f>
        <v>0.01388888888888884</v>
      </c>
      <c r="W732" s="202">
        <f>M730-M729</f>
        <v>0.011805555555553071</v>
      </c>
      <c r="Y732" s="1"/>
      <c r="Z732" s="9"/>
      <c r="AB732" s="130"/>
    </row>
    <row r="733" spans="1:28" ht="19.5" customHeight="1">
      <c r="A733" s="213">
        <v>7</v>
      </c>
      <c r="B733" s="246">
        <v>0.2625</v>
      </c>
      <c r="C733" s="243">
        <v>0.30972222222222223</v>
      </c>
      <c r="D733" s="245">
        <v>0.381944444444444</v>
      </c>
      <c r="E733" s="215">
        <v>0.436111111111111</v>
      </c>
      <c r="F733" s="216">
        <v>0.5090277777777777</v>
      </c>
      <c r="G733" s="217">
        <v>0.5618055555555556</v>
      </c>
      <c r="H733" s="216">
        <v>0.6381944444444444</v>
      </c>
      <c r="I733" s="217">
        <v>0.6916666666666668</v>
      </c>
      <c r="J733" s="245">
        <v>0.7638888888888888</v>
      </c>
      <c r="K733" s="246">
        <v>0.819444444444444</v>
      </c>
      <c r="L733" s="216">
        <v>0.8958333333333334</v>
      </c>
      <c r="M733" s="217">
        <v>0.937499999999983</v>
      </c>
      <c r="N733" s="220"/>
      <c r="O733" s="6"/>
      <c r="P733" s="10"/>
      <c r="Q733" s="10"/>
      <c r="R733" s="42"/>
      <c r="S733" s="43"/>
      <c r="T733" s="14"/>
      <c r="U733" s="34"/>
      <c r="V733" s="202">
        <f>L734-L733</f>
        <v>0.01388888888888884</v>
      </c>
      <c r="W733" s="202">
        <f>M731-M730</f>
        <v>0.011805555555551961</v>
      </c>
      <c r="Y733" s="1"/>
      <c r="Z733" s="9"/>
      <c r="AA733" s="130" t="s">
        <v>119</v>
      </c>
      <c r="AB733" s="130"/>
    </row>
    <row r="734" spans="1:28" ht="19.5" customHeight="1">
      <c r="A734" s="213">
        <v>8</v>
      </c>
      <c r="B734" s="246">
        <v>0.27499999999999997</v>
      </c>
      <c r="C734" s="246">
        <v>0.320833333333334</v>
      </c>
      <c r="D734" s="246">
        <v>0.39444444444444443</v>
      </c>
      <c r="E734" s="217">
        <v>0.448611111111111</v>
      </c>
      <c r="F734" s="217">
        <v>0.5215277777777778</v>
      </c>
      <c r="G734" s="217">
        <v>0.5743055555555555</v>
      </c>
      <c r="H734" s="217">
        <v>0.649999999999998</v>
      </c>
      <c r="I734" s="217">
        <v>0.7034722222222222</v>
      </c>
      <c r="J734" s="246">
        <v>0.777777777777777</v>
      </c>
      <c r="K734" s="246">
        <v>0.831249999999999</v>
      </c>
      <c r="L734" s="217">
        <v>0.9097222222222222</v>
      </c>
      <c r="M734" s="215"/>
      <c r="N734" s="220"/>
      <c r="O734" s="6"/>
      <c r="P734" s="10"/>
      <c r="Q734" s="10"/>
      <c r="R734" s="42"/>
      <c r="S734" s="43"/>
      <c r="T734" s="14"/>
      <c r="U734" s="34"/>
      <c r="V734" s="202"/>
      <c r="W734" s="202"/>
      <c r="Y734" s="1"/>
      <c r="Z734" s="9"/>
      <c r="AA734" s="130" t="s">
        <v>119</v>
      </c>
      <c r="AB734" s="130"/>
    </row>
    <row r="735" spans="1:28" ht="19.5" customHeight="1">
      <c r="A735" s="91">
        <v>9</v>
      </c>
      <c r="B735" s="248">
        <v>0.2881944444444445</v>
      </c>
      <c r="C735" s="243">
        <v>0.333333333333335</v>
      </c>
      <c r="D735" s="245">
        <v>0.406944444444445</v>
      </c>
      <c r="E735" s="215">
        <v>0.4604166666666667</v>
      </c>
      <c r="F735" s="216">
        <v>0.534027777777778</v>
      </c>
      <c r="G735" s="217">
        <v>0.586805555555555</v>
      </c>
      <c r="H735" s="216">
        <v>0.661805555555551</v>
      </c>
      <c r="I735" s="217">
        <v>0.7159722222222222</v>
      </c>
      <c r="J735" s="245">
        <v>0.7902777777777777</v>
      </c>
      <c r="K735" s="246">
        <v>0.843055555555554</v>
      </c>
      <c r="L735" s="216">
        <v>0.9236111111111112</v>
      </c>
      <c r="M735" s="215"/>
      <c r="N735" s="220"/>
      <c r="O735" s="10"/>
      <c r="P735" s="10"/>
      <c r="Q735" s="10"/>
      <c r="R735" s="42"/>
      <c r="S735" s="43"/>
      <c r="T735" s="14"/>
      <c r="U735" s="34"/>
      <c r="V735" s="202"/>
      <c r="W735" s="202"/>
      <c r="Y735" s="1"/>
      <c r="Z735" s="9"/>
      <c r="AA735" s="130" t="s">
        <v>119</v>
      </c>
      <c r="AB735" s="130"/>
    </row>
    <row r="736" spans="1:28" ht="19.5" customHeight="1">
      <c r="A736" s="91">
        <v>10</v>
      </c>
      <c r="B736" s="248">
        <v>0.2986111111111111</v>
      </c>
      <c r="C736" s="246">
        <v>0.345833333333335</v>
      </c>
      <c r="D736" s="246">
        <v>0.419444444444445</v>
      </c>
      <c r="E736" s="217">
        <v>0.472222222222222</v>
      </c>
      <c r="F736" s="217">
        <v>0.5472222222222222</v>
      </c>
      <c r="G736" s="217">
        <v>0.6</v>
      </c>
      <c r="H736" s="217">
        <v>0.6743055555555556</v>
      </c>
      <c r="I736" s="217">
        <v>0.7291666666666666</v>
      </c>
      <c r="J736" s="246">
        <v>0.8034722222222223</v>
      </c>
      <c r="K736" s="246">
        <v>0.854861111111109</v>
      </c>
      <c r="L736" s="217">
        <v>0.9375</v>
      </c>
      <c r="M736" s="215"/>
      <c r="N736" s="220"/>
      <c r="O736" s="10"/>
      <c r="P736" s="10"/>
      <c r="Q736" s="35"/>
      <c r="R736" s="14"/>
      <c r="S736" s="43"/>
      <c r="T736" s="14"/>
      <c r="U736" s="34"/>
      <c r="V736" s="202"/>
      <c r="W736" s="202"/>
      <c r="Y736" s="1"/>
      <c r="Z736" s="9"/>
      <c r="AA736" s="130"/>
      <c r="AB736" s="130"/>
    </row>
    <row r="737" spans="1:28" ht="19.5" customHeight="1">
      <c r="A737" s="91">
        <v>11</v>
      </c>
      <c r="B737" s="10"/>
      <c r="C737" s="10"/>
      <c r="D737" s="35"/>
      <c r="E737" s="10"/>
      <c r="F737" s="168"/>
      <c r="G737" s="10"/>
      <c r="H737" s="10"/>
      <c r="I737" s="10"/>
      <c r="J737" s="10"/>
      <c r="K737" s="10"/>
      <c r="L737" s="10"/>
      <c r="M737" s="10"/>
      <c r="N737" s="35"/>
      <c r="O737" s="10"/>
      <c r="P737" s="10"/>
      <c r="Q737" s="10"/>
      <c r="R737" s="42"/>
      <c r="S737" s="43"/>
      <c r="T737" s="14"/>
      <c r="U737" s="34"/>
      <c r="V737" s="202"/>
      <c r="W737" s="202"/>
      <c r="Y737" s="1"/>
      <c r="Z737" s="9"/>
      <c r="AA737" s="130"/>
      <c r="AB737" s="130"/>
    </row>
    <row r="738" spans="1:28" ht="19.5" customHeight="1">
      <c r="A738" s="91">
        <v>12</v>
      </c>
      <c r="B738" s="10"/>
      <c r="C738" s="10"/>
      <c r="D738" s="35"/>
      <c r="E738" s="10"/>
      <c r="F738" s="168"/>
      <c r="G738" s="10"/>
      <c r="H738" s="10"/>
      <c r="I738" s="10"/>
      <c r="J738" s="10"/>
      <c r="K738" s="10"/>
      <c r="L738" s="10"/>
      <c r="M738" s="10"/>
      <c r="N738" s="35"/>
      <c r="O738" s="10"/>
      <c r="P738" s="10"/>
      <c r="Q738" s="10"/>
      <c r="R738" s="42"/>
      <c r="S738" s="43"/>
      <c r="T738" s="14"/>
      <c r="U738" s="34"/>
      <c r="V738" s="202"/>
      <c r="W738" s="202"/>
      <c r="Y738" s="1"/>
      <c r="Z738" s="9"/>
      <c r="AA738" s="130"/>
      <c r="AB738" s="130"/>
    </row>
    <row r="739" spans="1:28" ht="19.5" customHeight="1">
      <c r="A739" s="91">
        <v>13</v>
      </c>
      <c r="B739" s="10"/>
      <c r="C739" s="10"/>
      <c r="D739" s="35"/>
      <c r="E739" s="10"/>
      <c r="F739" s="168"/>
      <c r="G739" s="10"/>
      <c r="H739" s="10"/>
      <c r="I739" s="10"/>
      <c r="J739" s="10"/>
      <c r="K739" s="10"/>
      <c r="L739" s="10"/>
      <c r="M739" s="10"/>
      <c r="N739" s="35"/>
      <c r="O739" s="10"/>
      <c r="P739" s="10"/>
      <c r="Q739" s="10"/>
      <c r="R739" s="42"/>
      <c r="S739" s="43"/>
      <c r="T739" s="14"/>
      <c r="U739" s="34"/>
      <c r="V739" s="202"/>
      <c r="Y739" s="1"/>
      <c r="Z739" s="9"/>
      <c r="AA739" s="130"/>
      <c r="AB739" s="130"/>
    </row>
    <row r="740" spans="1:28" ht="19.5" customHeight="1">
      <c r="A740" s="91">
        <v>14</v>
      </c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35"/>
      <c r="O740" s="10"/>
      <c r="P740" s="10"/>
      <c r="Q740" s="10"/>
      <c r="R740" s="42"/>
      <c r="S740" s="43"/>
      <c r="T740" s="14"/>
      <c r="U740" s="34"/>
      <c r="V740" s="202"/>
      <c r="Y740" s="1"/>
      <c r="Z740" s="9"/>
      <c r="AA740" s="130"/>
      <c r="AB740" s="130"/>
    </row>
    <row r="741" spans="1:28" ht="19.5" customHeight="1">
      <c r="A741" s="91">
        <v>15</v>
      </c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35"/>
      <c r="O741" s="10"/>
      <c r="P741" s="10"/>
      <c r="Q741" s="10"/>
      <c r="R741" s="42"/>
      <c r="S741" s="43"/>
      <c r="T741" s="14"/>
      <c r="U741" s="34"/>
      <c r="Y741" s="1"/>
      <c r="Z741" s="9"/>
      <c r="AA741" s="130"/>
      <c r="AB741" s="130"/>
    </row>
    <row r="742" spans="1:28" ht="19.5" customHeight="1">
      <c r="A742" s="91">
        <v>16</v>
      </c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35"/>
      <c r="O742" s="35"/>
      <c r="P742" s="35"/>
      <c r="Q742" s="35"/>
      <c r="R742" s="42"/>
      <c r="S742" s="43"/>
      <c r="T742" s="14"/>
      <c r="U742" s="34"/>
      <c r="Y742" s="1"/>
      <c r="Z742" s="9"/>
      <c r="AA742" s="130"/>
      <c r="AB742" s="130"/>
    </row>
    <row r="743" spans="1:28" ht="19.5" customHeight="1">
      <c r="A743" s="91">
        <v>17</v>
      </c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35"/>
      <c r="O743" s="35"/>
      <c r="P743" s="35"/>
      <c r="Q743" s="35"/>
      <c r="R743" s="42"/>
      <c r="S743" s="43"/>
      <c r="T743" s="14"/>
      <c r="U743" s="34"/>
      <c r="Y743" s="1"/>
      <c r="Z743" s="9"/>
      <c r="AA743" s="130"/>
      <c r="AB743" s="130"/>
    </row>
    <row r="744" spans="1:28" ht="19.5" customHeight="1">
      <c r="A744" s="91">
        <v>18</v>
      </c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35"/>
      <c r="O744" s="35"/>
      <c r="P744" s="35"/>
      <c r="Q744" s="35"/>
      <c r="R744" s="42"/>
      <c r="S744" s="43"/>
      <c r="T744" s="14"/>
      <c r="U744" s="34"/>
      <c r="Y744" s="1"/>
      <c r="Z744" s="9"/>
      <c r="AA744" s="130"/>
      <c r="AB744" s="130"/>
    </row>
    <row r="745" spans="1:28" ht="19.5" customHeight="1">
      <c r="A745" s="91">
        <v>19</v>
      </c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35"/>
      <c r="O745" s="35"/>
      <c r="P745" s="35"/>
      <c r="Q745" s="35"/>
      <c r="R745" s="13"/>
      <c r="S745" s="43"/>
      <c r="T745" s="14"/>
      <c r="U745" s="34"/>
      <c r="Y745" s="1"/>
      <c r="Z745" s="9"/>
      <c r="AA745" s="130"/>
      <c r="AB745" s="130"/>
    </row>
    <row r="746" spans="1:28" ht="19.5" customHeight="1">
      <c r="A746" s="91">
        <v>20</v>
      </c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10"/>
      <c r="O746" s="10"/>
      <c r="P746" s="10"/>
      <c r="Q746" s="10"/>
      <c r="R746" s="6"/>
      <c r="S746" s="7"/>
      <c r="T746" s="14"/>
      <c r="U746" s="34"/>
      <c r="Y746" s="1"/>
      <c r="Z746" s="9"/>
      <c r="AA746" s="130"/>
      <c r="AB746" s="130"/>
    </row>
    <row r="747" spans="1:28" ht="19.5" customHeight="1">
      <c r="A747" s="91">
        <v>21</v>
      </c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7"/>
      <c r="O747" s="7"/>
      <c r="P747" s="7"/>
      <c r="Q747" s="7"/>
      <c r="R747" s="7"/>
      <c r="S747" s="7"/>
      <c r="T747" s="14"/>
      <c r="U747" s="34"/>
      <c r="Y747" s="1"/>
      <c r="Z747" s="9"/>
      <c r="AA747" s="130"/>
      <c r="AB747" s="130"/>
    </row>
    <row r="748" spans="1:28" ht="19.5" customHeight="1">
      <c r="A748" s="91">
        <v>22</v>
      </c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7"/>
      <c r="O748" s="7"/>
      <c r="P748" s="7"/>
      <c r="Q748" s="7"/>
      <c r="R748" s="7"/>
      <c r="S748" s="7"/>
      <c r="T748" s="14"/>
      <c r="U748" s="34"/>
      <c r="Y748" s="1"/>
      <c r="Z748" s="9"/>
      <c r="AA748" s="130"/>
      <c r="AB748" s="130"/>
    </row>
    <row r="749" spans="1:28" ht="19.5" customHeight="1">
      <c r="A749" s="91">
        <v>23</v>
      </c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7"/>
      <c r="O749" s="7"/>
      <c r="P749" s="7"/>
      <c r="Q749" s="7"/>
      <c r="R749" s="7"/>
      <c r="S749" s="7"/>
      <c r="T749" s="14"/>
      <c r="U749" s="34"/>
      <c r="Y749" s="1"/>
      <c r="Z749" s="9"/>
      <c r="AA749" s="130"/>
      <c r="AB749" s="130"/>
    </row>
    <row r="750" spans="1:28" ht="19.5" customHeight="1">
      <c r="A750" s="91">
        <v>24</v>
      </c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7"/>
      <c r="O750" s="7"/>
      <c r="P750" s="7"/>
      <c r="Q750" s="7"/>
      <c r="R750" s="7"/>
      <c r="S750" s="7"/>
      <c r="T750" s="14"/>
      <c r="U750" s="34"/>
      <c r="Y750" s="1"/>
      <c r="Z750" s="9"/>
      <c r="AA750" s="130"/>
      <c r="AB750" s="130"/>
    </row>
    <row r="751" spans="1:28" ht="19.5" customHeight="1">
      <c r="A751" s="91">
        <v>25</v>
      </c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14"/>
      <c r="U751" s="34"/>
      <c r="Y751" s="1"/>
      <c r="Z751" s="9"/>
      <c r="AA751" s="130"/>
      <c r="AB751" s="130"/>
    </row>
    <row r="752" spans="1:28" ht="19.5" customHeight="1">
      <c r="A752" s="91">
        <v>26</v>
      </c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14"/>
      <c r="U752" s="34"/>
      <c r="Y752" s="1"/>
      <c r="Z752" s="9"/>
      <c r="AA752" s="130"/>
      <c r="AB752" s="130"/>
    </row>
    <row r="753" spans="1:28" ht="19.5" customHeight="1">
      <c r="A753" s="91">
        <v>27</v>
      </c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14"/>
      <c r="U753" s="34"/>
      <c r="Y753" s="1"/>
      <c r="Z753" s="9"/>
      <c r="AA753" s="130"/>
      <c r="AB753" s="130"/>
    </row>
    <row r="754" spans="1:28" ht="19.5" customHeight="1">
      <c r="A754" s="91">
        <v>28</v>
      </c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14"/>
      <c r="U754" s="34"/>
      <c r="Y754" s="1"/>
      <c r="Z754" s="9"/>
      <c r="AA754" s="130"/>
      <c r="AB754" s="130"/>
    </row>
    <row r="755" spans="1:28" ht="19.5" customHeight="1">
      <c r="A755" s="91">
        <v>29</v>
      </c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14"/>
      <c r="U755" s="34"/>
      <c r="Y755" s="1"/>
      <c r="Z755" s="9"/>
      <c r="AA755" s="130"/>
      <c r="AB755" s="130"/>
    </row>
    <row r="756" spans="1:28" ht="19.5" customHeight="1">
      <c r="A756" s="91">
        <v>30</v>
      </c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45"/>
      <c r="U756" s="46"/>
      <c r="Y756" s="1"/>
      <c r="Z756" s="9"/>
      <c r="AA756" s="130"/>
      <c r="AB756" s="130"/>
    </row>
    <row r="757" spans="1:28" ht="19.5" customHeight="1">
      <c r="A757" s="91">
        <v>31</v>
      </c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45"/>
      <c r="U757" s="46"/>
      <c r="Y757" s="1"/>
      <c r="Z757" s="9"/>
      <c r="AA757" s="130"/>
      <c r="AB757" s="130"/>
    </row>
    <row r="758" spans="1:28" ht="19.5" customHeight="1">
      <c r="A758" s="91">
        <v>32</v>
      </c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45"/>
      <c r="U758" s="46"/>
      <c r="Y758" s="1"/>
      <c r="Z758" s="9"/>
      <c r="AA758" s="130"/>
      <c r="AB758" s="130"/>
    </row>
    <row r="759" spans="1:28" ht="19.5" customHeight="1" thickBot="1">
      <c r="A759" s="92">
        <v>33</v>
      </c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47"/>
      <c r="U759" s="48"/>
      <c r="Y759" s="1"/>
      <c r="Z759" s="9"/>
      <c r="AA759" s="130"/>
      <c r="AB759" s="130"/>
    </row>
    <row r="760" spans="1:28" ht="19.5" customHeight="1" thickBot="1">
      <c r="A760" s="478" t="s">
        <v>83</v>
      </c>
      <c r="B760" s="479"/>
      <c r="C760" s="480" t="s">
        <v>123</v>
      </c>
      <c r="D760" s="481"/>
      <c r="E760" s="481"/>
      <c r="F760" s="482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66"/>
      <c r="U760" s="66"/>
      <c r="Y760" s="1"/>
      <c r="Z760" s="9"/>
      <c r="AA760" s="130"/>
      <c r="AB760" s="130"/>
    </row>
    <row r="761" spans="1:26" s="130" customFormat="1" ht="33" customHeight="1" thickBot="1">
      <c r="A761" s="434" t="s">
        <v>112</v>
      </c>
      <c r="B761" s="435"/>
      <c r="C761" s="435"/>
      <c r="D761" s="435"/>
      <c r="E761" s="436"/>
      <c r="F761" s="1"/>
      <c r="G761" s="1"/>
      <c r="H761" s="437" t="s">
        <v>113</v>
      </c>
      <c r="I761" s="438"/>
      <c r="J761" s="438"/>
      <c r="K761" s="2" t="s">
        <v>65</v>
      </c>
      <c r="L761" s="439" t="s">
        <v>114</v>
      </c>
      <c r="M761" s="439"/>
      <c r="N761" s="440"/>
      <c r="O761" s="3"/>
      <c r="P761" s="51"/>
      <c r="Q761" s="51"/>
      <c r="R761" s="51"/>
      <c r="S761" s="1"/>
      <c r="T761" s="483" t="s">
        <v>53</v>
      </c>
      <c r="U761" s="484"/>
      <c r="V761" s="197">
        <f>V763/V768</f>
        <v>0.015247584541062823</v>
      </c>
      <c r="W761" s="197">
        <f>W763/W768</f>
        <v>0.015586419753086419</v>
      </c>
      <c r="X761" s="197">
        <f>AVERAGE(V761,W761)</f>
        <v>0.01541700214707462</v>
      </c>
      <c r="Y761" s="37" t="s">
        <v>29</v>
      </c>
      <c r="Z761" s="38">
        <f>ROUND(X761*1440,0)/1440</f>
        <v>0.015277777777777777</v>
      </c>
    </row>
    <row r="762" spans="1:26" s="130" customFormat="1" ht="12.75" thickBo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3"/>
      <c r="P762" s="3"/>
      <c r="Q762" s="3"/>
      <c r="R762" s="1"/>
      <c r="S762" s="1"/>
      <c r="T762" s="101"/>
      <c r="U762" s="101"/>
      <c r="V762" s="197">
        <f>B769</f>
        <v>0.23611111111111113</v>
      </c>
      <c r="W762" s="197">
        <f>C767</f>
        <v>0.23611111111111113</v>
      </c>
      <c r="X762" s="1"/>
      <c r="Y762" s="1"/>
      <c r="Z762" s="9"/>
    </row>
    <row r="763" spans="1:26" s="130" customFormat="1" ht="15.75" customHeight="1" thickBot="1">
      <c r="A763" s="443" t="s">
        <v>67</v>
      </c>
      <c r="B763" s="444"/>
      <c r="C763" s="485" t="s">
        <v>115</v>
      </c>
      <c r="D763" s="485"/>
      <c r="E763" s="486"/>
      <c r="F763" s="487"/>
      <c r="G763" s="488"/>
      <c r="H763" s="488"/>
      <c r="I763" s="488"/>
      <c r="J763" s="488"/>
      <c r="K763" s="1"/>
      <c r="L763" s="1"/>
      <c r="M763" s="1"/>
      <c r="N763" s="417" t="s">
        <v>31</v>
      </c>
      <c r="O763" s="418"/>
      <c r="P763" s="489">
        <f>Z761</f>
        <v>0.015277777777777777</v>
      </c>
      <c r="Q763" s="490"/>
      <c r="R763" s="1"/>
      <c r="S763" s="5" t="s">
        <v>70</v>
      </c>
      <c r="T763" s="491">
        <v>0.04861111111111111</v>
      </c>
      <c r="U763" s="492"/>
      <c r="V763" s="197">
        <f>V764-V762</f>
        <v>0.7013888888888898</v>
      </c>
      <c r="W763" s="197">
        <f>W764-W762</f>
        <v>0.7013888888888888</v>
      </c>
      <c r="X763" s="1"/>
      <c r="Y763" s="1"/>
      <c r="Z763" s="9"/>
    </row>
    <row r="764" spans="1:26" s="130" customFormat="1" ht="12.75" thickBo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01"/>
      <c r="U764" s="101"/>
      <c r="V764" s="197">
        <f>L774</f>
        <v>0.937500000000001</v>
      </c>
      <c r="W764" s="197">
        <f>M771</f>
        <v>0.9375</v>
      </c>
      <c r="X764" s="1"/>
      <c r="Y764" s="1"/>
      <c r="Z764" s="9"/>
    </row>
    <row r="765" spans="1:26" s="130" customFormat="1" ht="15.75" customHeight="1">
      <c r="A765" s="432" t="s">
        <v>71</v>
      </c>
      <c r="B765" s="425">
        <v>1</v>
      </c>
      <c r="C765" s="425"/>
      <c r="D765" s="425">
        <v>2</v>
      </c>
      <c r="E765" s="425"/>
      <c r="F765" s="425">
        <v>3</v>
      </c>
      <c r="G765" s="425"/>
      <c r="H765" s="425">
        <v>4</v>
      </c>
      <c r="I765" s="425"/>
      <c r="J765" s="425">
        <v>5</v>
      </c>
      <c r="K765" s="425"/>
      <c r="L765" s="425">
        <v>6</v>
      </c>
      <c r="M765" s="425"/>
      <c r="N765" s="425">
        <v>7</v>
      </c>
      <c r="O765" s="425"/>
      <c r="P765" s="425">
        <v>8</v>
      </c>
      <c r="Q765" s="425"/>
      <c r="R765" s="425">
        <v>9</v>
      </c>
      <c r="S765" s="425"/>
      <c r="T765" s="426">
        <v>10</v>
      </c>
      <c r="U765" s="427"/>
      <c r="V765" s="1"/>
      <c r="W765" s="1"/>
      <c r="X765" s="1"/>
      <c r="Y765" s="1"/>
      <c r="Z765" s="9"/>
    </row>
    <row r="766" spans="1:26" s="130" customFormat="1" ht="15.75" customHeight="1">
      <c r="A766" s="433"/>
      <c r="B766" s="6" t="s">
        <v>116</v>
      </c>
      <c r="C766" s="6" t="s">
        <v>114</v>
      </c>
      <c r="D766" s="6" t="s">
        <v>116</v>
      </c>
      <c r="E766" s="6" t="s">
        <v>114</v>
      </c>
      <c r="F766" s="6" t="s">
        <v>116</v>
      </c>
      <c r="G766" s="6" t="s">
        <v>114</v>
      </c>
      <c r="H766" s="6" t="s">
        <v>116</v>
      </c>
      <c r="I766" s="6" t="s">
        <v>114</v>
      </c>
      <c r="J766" s="6" t="s">
        <v>116</v>
      </c>
      <c r="K766" s="6" t="s">
        <v>114</v>
      </c>
      <c r="L766" s="6" t="s">
        <v>116</v>
      </c>
      <c r="M766" s="6" t="s">
        <v>114</v>
      </c>
      <c r="N766" s="6" t="s">
        <v>116</v>
      </c>
      <c r="O766" s="6"/>
      <c r="P766" s="6"/>
      <c r="Q766" s="6"/>
      <c r="R766" s="6"/>
      <c r="S766" s="6"/>
      <c r="T766" s="13"/>
      <c r="U766" s="41"/>
      <c r="V766" s="1"/>
      <c r="W766" s="1"/>
      <c r="X766" s="1"/>
      <c r="Y766" s="1"/>
      <c r="Z766" s="9"/>
    </row>
    <row r="767" spans="1:26" s="130" customFormat="1" ht="24" customHeight="1">
      <c r="A767" s="213">
        <v>1</v>
      </c>
      <c r="B767" s="214"/>
      <c r="C767" s="215">
        <v>0.23611111111111113</v>
      </c>
      <c r="D767" s="217">
        <v>0.30416666666666664</v>
      </c>
      <c r="E767" s="215">
        <v>0.3541666666666667</v>
      </c>
      <c r="F767" s="217">
        <v>0.43125</v>
      </c>
      <c r="G767" s="217">
        <v>0.482638888888889</v>
      </c>
      <c r="H767" s="217">
        <v>0.563194444444443</v>
      </c>
      <c r="I767" s="217">
        <v>0.614583333333331</v>
      </c>
      <c r="J767" s="217">
        <v>0.695833333333343</v>
      </c>
      <c r="K767" s="217">
        <v>0.747222222222238</v>
      </c>
      <c r="L767" s="217">
        <v>0.822916666666667</v>
      </c>
      <c r="M767" s="217">
        <v>0.8743055555555556</v>
      </c>
      <c r="N767" s="217"/>
      <c r="O767" s="6"/>
      <c r="P767" s="10"/>
      <c r="Q767" s="10"/>
      <c r="R767" s="42"/>
      <c r="S767" s="43"/>
      <c r="T767" s="14"/>
      <c r="U767" s="34"/>
      <c r="V767" s="199">
        <f>COUNTA(B767:U799)</f>
        <v>91</v>
      </c>
      <c r="W767" s="205">
        <f>V767/15/2</f>
        <v>3.033333333333333</v>
      </c>
      <c r="X767" s="1"/>
      <c r="Y767" s="1"/>
      <c r="Z767" s="9"/>
    </row>
    <row r="768" spans="1:26" s="130" customFormat="1" ht="24" customHeight="1">
      <c r="A768" s="213">
        <v>2</v>
      </c>
      <c r="B768" s="221"/>
      <c r="C768" s="217">
        <v>0.25625000000000003</v>
      </c>
      <c r="D768" s="217">
        <v>0.3194444444444445</v>
      </c>
      <c r="E768" s="217">
        <v>0.37083333333333335</v>
      </c>
      <c r="F768" s="217">
        <v>0.4479166666666667</v>
      </c>
      <c r="G768" s="217">
        <v>0.4993055555555555</v>
      </c>
      <c r="H768" s="217">
        <v>0.579166666666665</v>
      </c>
      <c r="I768" s="217">
        <v>0.630555555555553</v>
      </c>
      <c r="J768" s="217">
        <v>0.7118055555555555</v>
      </c>
      <c r="K768" s="217">
        <v>0.7631944444444444</v>
      </c>
      <c r="L768" s="217">
        <v>0.8388888888888889</v>
      </c>
      <c r="M768" s="217">
        <v>0.8902777777777778</v>
      </c>
      <c r="N768" s="217"/>
      <c r="O768" s="6"/>
      <c r="P768" s="10"/>
      <c r="Q768" s="10"/>
      <c r="R768" s="42"/>
      <c r="S768" s="43"/>
      <c r="T768" s="14"/>
      <c r="U768" s="34"/>
      <c r="V768" s="198">
        <f>COUNTA(B767:B799,D767:D799,F767:F799,H767:H799,J767:J799,L767:L799,N767:N799,P767:P799,R767:R799,T767:T799)</f>
        <v>46</v>
      </c>
      <c r="W768" s="198">
        <f>COUNTA(C767:C799,E767:E799,G767:G799,I767:I799,K767:K799,M767:M799,O767:O799,Q767:Q799,S767:S799,U767:U799)</f>
        <v>45</v>
      </c>
      <c r="X768" s="1"/>
      <c r="Y768" s="1">
        <f>(V768+W768)/2</f>
        <v>45.5</v>
      </c>
      <c r="Z768" s="9"/>
    </row>
    <row r="769" spans="1:26" s="130" customFormat="1" ht="24" customHeight="1">
      <c r="A769" s="213">
        <v>3</v>
      </c>
      <c r="B769" s="217">
        <v>0.23611111111111113</v>
      </c>
      <c r="C769" s="215">
        <v>0.276388888888889</v>
      </c>
      <c r="D769" s="217">
        <v>0.3361111111111111</v>
      </c>
      <c r="E769" s="215">
        <v>0.3875</v>
      </c>
      <c r="F769" s="217">
        <v>0.46458333333333335</v>
      </c>
      <c r="G769" s="217">
        <v>0.515972222222222</v>
      </c>
      <c r="H769" s="217">
        <v>0.5958333333333333</v>
      </c>
      <c r="I769" s="217">
        <v>0.6472222222222223</v>
      </c>
      <c r="J769" s="217">
        <v>0.727777777777768</v>
      </c>
      <c r="K769" s="217">
        <v>0.779166666666651</v>
      </c>
      <c r="L769" s="217">
        <v>0.854861111111111</v>
      </c>
      <c r="M769" s="217">
        <v>0.9055555555555556</v>
      </c>
      <c r="N769" s="218"/>
      <c r="O769" s="6"/>
      <c r="P769" s="10"/>
      <c r="Q769" s="10"/>
      <c r="R769" s="42"/>
      <c r="S769" s="43"/>
      <c r="T769" s="14"/>
      <c r="U769" s="34"/>
      <c r="V769" s="1"/>
      <c r="W769" s="1"/>
      <c r="X769" s="1"/>
      <c r="Y769" s="1" t="s">
        <v>39</v>
      </c>
      <c r="Z769" s="9"/>
    </row>
    <row r="770" spans="1:26" s="130" customFormat="1" ht="24" customHeight="1">
      <c r="A770" s="213">
        <v>4</v>
      </c>
      <c r="B770" s="246">
        <v>0.24583333333333335</v>
      </c>
      <c r="C770" s="246">
        <v>0.2888888888888889</v>
      </c>
      <c r="D770" s="217">
        <v>0.352777777777778</v>
      </c>
      <c r="E770" s="217">
        <v>0.404166666666667</v>
      </c>
      <c r="F770" s="217">
        <v>0.48194444444444445</v>
      </c>
      <c r="G770" s="217">
        <v>0.5333333333333333</v>
      </c>
      <c r="H770" s="217">
        <v>0.612500000000002</v>
      </c>
      <c r="I770" s="217">
        <v>0.663888888888892</v>
      </c>
      <c r="J770" s="217">
        <v>0.74374999999998</v>
      </c>
      <c r="K770" s="217">
        <v>0.795138888888857</v>
      </c>
      <c r="L770" s="217">
        <v>0.870833333333333</v>
      </c>
      <c r="M770" s="217">
        <v>0.9215277777777778</v>
      </c>
      <c r="N770" s="219"/>
      <c r="O770" s="7"/>
      <c r="P770" s="10"/>
      <c r="Q770" s="10"/>
      <c r="R770" s="42"/>
      <c r="S770" s="43"/>
      <c r="T770" s="14"/>
      <c r="U770" s="34"/>
      <c r="V770" s="1" t="s">
        <v>1</v>
      </c>
      <c r="W770" s="1" t="s">
        <v>2</v>
      </c>
      <c r="X770" s="1"/>
      <c r="Y770" s="1"/>
      <c r="Z770" s="9"/>
    </row>
    <row r="771" spans="1:26" s="130" customFormat="1" ht="24" customHeight="1">
      <c r="A771" s="213">
        <v>5</v>
      </c>
      <c r="B771" s="246">
        <v>0.2555555555555556</v>
      </c>
      <c r="C771" s="243">
        <v>0.3013888888888889</v>
      </c>
      <c r="D771" s="217">
        <v>0.369444444444445</v>
      </c>
      <c r="E771" s="215">
        <v>0.420833333333334</v>
      </c>
      <c r="F771" s="217">
        <v>0.499305555555556</v>
      </c>
      <c r="G771" s="217">
        <v>0.550694444444445</v>
      </c>
      <c r="H771" s="217">
        <v>0.62916666666667</v>
      </c>
      <c r="I771" s="217">
        <v>0.680555555555561</v>
      </c>
      <c r="J771" s="217">
        <v>0.759722222222193</v>
      </c>
      <c r="K771" s="217">
        <v>0.811111111111064</v>
      </c>
      <c r="L771" s="217">
        <v>0.886805555555555</v>
      </c>
      <c r="M771" s="217">
        <v>0.9375</v>
      </c>
      <c r="N771" s="220"/>
      <c r="O771" s="7"/>
      <c r="P771" s="10"/>
      <c r="Q771" s="10"/>
      <c r="R771" s="42"/>
      <c r="S771" s="43"/>
      <c r="T771" s="14"/>
      <c r="U771" s="34"/>
      <c r="V771" s="202">
        <f>L772-L771</f>
        <v>0.015972222222222054</v>
      </c>
      <c r="W771" s="202">
        <f>M769-M768</f>
        <v>0.015277777777777724</v>
      </c>
      <c r="X771" s="1"/>
      <c r="Y771" s="1"/>
      <c r="Z771" s="9"/>
    </row>
    <row r="772" spans="1:27" s="130" customFormat="1" ht="24" customHeight="1">
      <c r="A772" s="213">
        <v>6</v>
      </c>
      <c r="B772" s="246">
        <v>0.2652777777777778</v>
      </c>
      <c r="C772" s="246">
        <v>0.3138888888888889</v>
      </c>
      <c r="D772" s="217">
        <v>0.386111111111112</v>
      </c>
      <c r="E772" s="217">
        <v>0.437500000000001</v>
      </c>
      <c r="F772" s="217">
        <v>0.5152777777777778</v>
      </c>
      <c r="G772" s="217">
        <v>0.5666666666666667</v>
      </c>
      <c r="H772" s="217">
        <v>0.645833333333338</v>
      </c>
      <c r="I772" s="217">
        <v>0.69722222222223</v>
      </c>
      <c r="J772" s="217">
        <v>0.775</v>
      </c>
      <c r="K772" s="217">
        <v>0.8263888888888888</v>
      </c>
      <c r="L772" s="217">
        <v>0.902777777777777</v>
      </c>
      <c r="M772" s="217"/>
      <c r="N772" s="220"/>
      <c r="O772" s="7"/>
      <c r="P772" s="10"/>
      <c r="Q772" s="10"/>
      <c r="R772" s="42"/>
      <c r="S772" s="43"/>
      <c r="T772" s="14"/>
      <c r="U772" s="34"/>
      <c r="V772" s="202">
        <f>L773-L772</f>
        <v>0.017361111111111827</v>
      </c>
      <c r="W772" s="202">
        <f>M770-M769</f>
        <v>0.015972222222222276</v>
      </c>
      <c r="X772" s="1"/>
      <c r="Y772" s="1"/>
      <c r="Z772" s="9"/>
      <c r="AA772" s="130" t="s">
        <v>119</v>
      </c>
    </row>
    <row r="773" spans="1:27" s="130" customFormat="1" ht="24" customHeight="1">
      <c r="A773" s="213">
        <v>7</v>
      </c>
      <c r="B773" s="246">
        <v>0.27708333333333335</v>
      </c>
      <c r="C773" s="243">
        <v>0.3263888888888889</v>
      </c>
      <c r="D773" s="217">
        <v>0.399305555555556</v>
      </c>
      <c r="E773" s="217">
        <v>0.450694444444444</v>
      </c>
      <c r="F773" s="217">
        <v>0.53125</v>
      </c>
      <c r="G773" s="217">
        <v>0.582638888888888</v>
      </c>
      <c r="H773" s="217">
        <v>0.662500000000006</v>
      </c>
      <c r="I773" s="217">
        <v>0.713888888888899</v>
      </c>
      <c r="J773" s="217">
        <v>0.7909722222222223</v>
      </c>
      <c r="K773" s="217">
        <v>0.842361111111111</v>
      </c>
      <c r="L773" s="217">
        <v>0.9201388888888888</v>
      </c>
      <c r="M773" s="217"/>
      <c r="N773" s="220"/>
      <c r="O773" s="7"/>
      <c r="P773" s="10"/>
      <c r="Q773" s="10"/>
      <c r="R773" s="42"/>
      <c r="S773" s="43"/>
      <c r="T773" s="14"/>
      <c r="U773" s="34"/>
      <c r="V773" s="202">
        <f>L774-L773</f>
        <v>0.01736111111111216</v>
      </c>
      <c r="W773" s="202">
        <f>M771-M770</f>
        <v>0.015972222222222165</v>
      </c>
      <c r="X773" s="1"/>
      <c r="Y773" s="1"/>
      <c r="Z773" s="9"/>
      <c r="AA773" s="130" t="s">
        <v>119</v>
      </c>
    </row>
    <row r="774" spans="1:27" s="130" customFormat="1" ht="24" customHeight="1">
      <c r="A774" s="213">
        <v>8</v>
      </c>
      <c r="B774" s="246">
        <v>0.289583333333333</v>
      </c>
      <c r="C774" s="246">
        <v>0.34027777777777773</v>
      </c>
      <c r="D774" s="217">
        <v>0.415277777777778</v>
      </c>
      <c r="E774" s="217">
        <v>0.466666666666666</v>
      </c>
      <c r="F774" s="217">
        <v>0.547222222222221</v>
      </c>
      <c r="G774" s="217">
        <v>0.59861111111111</v>
      </c>
      <c r="H774" s="217">
        <v>0.679166666666675</v>
      </c>
      <c r="I774" s="217">
        <v>0.730555555555569</v>
      </c>
      <c r="J774" s="217">
        <v>0.806944444444445</v>
      </c>
      <c r="K774" s="217">
        <v>0.8583333333333334</v>
      </c>
      <c r="L774" s="217">
        <v>0.937500000000001</v>
      </c>
      <c r="M774" s="218"/>
      <c r="N774" s="220"/>
      <c r="O774" s="7"/>
      <c r="P774" s="10"/>
      <c r="Q774" s="10"/>
      <c r="R774" s="42"/>
      <c r="S774" s="43"/>
      <c r="T774" s="14"/>
      <c r="U774" s="34"/>
      <c r="V774" s="202"/>
      <c r="W774" s="202"/>
      <c r="X774" s="1"/>
      <c r="Y774" s="1"/>
      <c r="Z774" s="9"/>
      <c r="AA774" s="130" t="s">
        <v>119</v>
      </c>
    </row>
    <row r="775" spans="1:26" s="130" customFormat="1" ht="24" customHeight="1">
      <c r="A775" s="91">
        <v>9</v>
      </c>
      <c r="B775" s="217"/>
      <c r="C775" s="215"/>
      <c r="D775" s="217"/>
      <c r="E775" s="217"/>
      <c r="F775" s="217"/>
      <c r="G775" s="215"/>
      <c r="H775" s="217"/>
      <c r="I775" s="217"/>
      <c r="J775" s="217"/>
      <c r="K775" s="215"/>
      <c r="L775" s="217"/>
      <c r="M775" s="217"/>
      <c r="N775" s="220"/>
      <c r="O775" s="10"/>
      <c r="P775" s="10"/>
      <c r="Q775" s="10"/>
      <c r="R775" s="42"/>
      <c r="S775" s="43"/>
      <c r="T775" s="14"/>
      <c r="U775" s="34"/>
      <c r="V775" s="202"/>
      <c r="W775" s="202"/>
      <c r="X775" s="1"/>
      <c r="Y775" s="1"/>
      <c r="Z775" s="9"/>
    </row>
    <row r="776" spans="1:26" s="130" customFormat="1" ht="24" customHeight="1">
      <c r="A776" s="91">
        <v>10</v>
      </c>
      <c r="B776" s="222"/>
      <c r="C776" s="217"/>
      <c r="D776" s="217"/>
      <c r="E776" s="217"/>
      <c r="F776" s="217"/>
      <c r="G776" s="217"/>
      <c r="H776" s="216"/>
      <c r="I776" s="215"/>
      <c r="J776" s="217"/>
      <c r="K776" s="217"/>
      <c r="L776" s="216"/>
      <c r="M776" s="219"/>
      <c r="N776" s="220"/>
      <c r="O776" s="10"/>
      <c r="P776" s="10"/>
      <c r="Q776" s="35"/>
      <c r="R776" s="14"/>
      <c r="S776" s="43"/>
      <c r="T776" s="14"/>
      <c r="U776" s="34"/>
      <c r="V776" s="202"/>
      <c r="W776" s="202"/>
      <c r="X776" s="1"/>
      <c r="Y776" s="1"/>
      <c r="Z776" s="9"/>
    </row>
    <row r="777" spans="1:26" s="130" customFormat="1" ht="24" customHeight="1">
      <c r="A777" s="91">
        <v>11</v>
      </c>
      <c r="B777" s="10"/>
      <c r="C777" s="10"/>
      <c r="D777" s="35"/>
      <c r="E777" s="10"/>
      <c r="F777" s="168"/>
      <c r="G777" s="10"/>
      <c r="H777" s="10"/>
      <c r="I777" s="10"/>
      <c r="J777" s="10"/>
      <c r="K777" s="10"/>
      <c r="L777" s="10"/>
      <c r="M777" s="10"/>
      <c r="N777" s="35"/>
      <c r="O777" s="10"/>
      <c r="P777" s="10"/>
      <c r="Q777" s="10"/>
      <c r="R777" s="42"/>
      <c r="S777" s="43"/>
      <c r="T777" s="14"/>
      <c r="U777" s="34"/>
      <c r="V777" s="202"/>
      <c r="W777" s="202"/>
      <c r="X777" s="1"/>
      <c r="Y777" s="1"/>
      <c r="Z777" s="9"/>
    </row>
    <row r="778" spans="1:26" s="130" customFormat="1" ht="24" customHeight="1">
      <c r="A778" s="91">
        <v>12</v>
      </c>
      <c r="B778" s="10"/>
      <c r="C778" s="10"/>
      <c r="D778" s="35"/>
      <c r="E778" s="10"/>
      <c r="F778" s="168"/>
      <c r="G778" s="10"/>
      <c r="H778" s="10"/>
      <c r="I778" s="10"/>
      <c r="J778" s="10"/>
      <c r="K778" s="10"/>
      <c r="L778" s="10"/>
      <c r="M778" s="10"/>
      <c r="N778" s="35"/>
      <c r="O778" s="10"/>
      <c r="P778" s="10"/>
      <c r="Q778" s="10"/>
      <c r="R778" s="42"/>
      <c r="S778" s="43"/>
      <c r="T778" s="14"/>
      <c r="U778" s="34"/>
      <c r="V778" s="202"/>
      <c r="W778" s="202"/>
      <c r="X778" s="1"/>
      <c r="Y778" s="1"/>
      <c r="Z778" s="9"/>
    </row>
    <row r="779" spans="1:26" s="130" customFormat="1" ht="24" customHeight="1">
      <c r="A779" s="91">
        <v>13</v>
      </c>
      <c r="B779" s="10"/>
      <c r="C779" s="10"/>
      <c r="D779" s="35"/>
      <c r="E779" s="10"/>
      <c r="F779" s="168"/>
      <c r="G779" s="10"/>
      <c r="H779" s="10"/>
      <c r="I779" s="10"/>
      <c r="J779" s="10"/>
      <c r="K779" s="10"/>
      <c r="L779" s="10"/>
      <c r="M779" s="10"/>
      <c r="N779" s="35"/>
      <c r="O779" s="10"/>
      <c r="P779" s="10"/>
      <c r="Q779" s="10"/>
      <c r="R779" s="42"/>
      <c r="S779" s="43"/>
      <c r="T779" s="14"/>
      <c r="U779" s="34"/>
      <c r="V779" s="202"/>
      <c r="W779" s="1"/>
      <c r="X779" s="1"/>
      <c r="Y779" s="1"/>
      <c r="Z779" s="9"/>
    </row>
    <row r="780" spans="1:26" s="130" customFormat="1" ht="24" customHeight="1">
      <c r="A780" s="91">
        <v>14</v>
      </c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35"/>
      <c r="O780" s="10"/>
      <c r="P780" s="10"/>
      <c r="Q780" s="10"/>
      <c r="R780" s="42"/>
      <c r="S780" s="43"/>
      <c r="T780" s="14"/>
      <c r="U780" s="34"/>
      <c r="V780" s="202"/>
      <c r="W780" s="1"/>
      <c r="X780" s="1"/>
      <c r="Y780" s="1"/>
      <c r="Z780" s="9"/>
    </row>
    <row r="781" spans="1:26" s="130" customFormat="1" ht="24" customHeight="1">
      <c r="A781" s="91">
        <v>15</v>
      </c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35"/>
      <c r="O781" s="10"/>
      <c r="P781" s="10"/>
      <c r="Q781" s="10"/>
      <c r="R781" s="42"/>
      <c r="S781" s="43"/>
      <c r="T781" s="14"/>
      <c r="U781" s="34"/>
      <c r="V781" s="1"/>
      <c r="W781" s="1"/>
      <c r="X781" s="1"/>
      <c r="Y781" s="1"/>
      <c r="Z781" s="9"/>
    </row>
    <row r="782" spans="1:26" s="130" customFormat="1" ht="24" customHeight="1">
      <c r="A782" s="91">
        <v>16</v>
      </c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35"/>
      <c r="O782" s="35"/>
      <c r="P782" s="35"/>
      <c r="Q782" s="35"/>
      <c r="R782" s="42"/>
      <c r="S782" s="43"/>
      <c r="T782" s="14"/>
      <c r="U782" s="34"/>
      <c r="V782" s="1"/>
      <c r="W782" s="1"/>
      <c r="X782" s="1"/>
      <c r="Y782" s="1"/>
      <c r="Z782" s="9"/>
    </row>
    <row r="783" spans="1:26" s="130" customFormat="1" ht="24" customHeight="1">
      <c r="A783" s="91">
        <v>17</v>
      </c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35"/>
      <c r="O783" s="35"/>
      <c r="P783" s="35"/>
      <c r="Q783" s="35"/>
      <c r="R783" s="42"/>
      <c r="S783" s="43"/>
      <c r="T783" s="14"/>
      <c r="U783" s="34"/>
      <c r="V783" s="1"/>
      <c r="W783" s="1"/>
      <c r="X783" s="1"/>
      <c r="Y783" s="1"/>
      <c r="Z783" s="9"/>
    </row>
    <row r="784" spans="1:26" s="130" customFormat="1" ht="24" customHeight="1">
      <c r="A784" s="91">
        <v>18</v>
      </c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35"/>
      <c r="O784" s="35"/>
      <c r="P784" s="35"/>
      <c r="Q784" s="35"/>
      <c r="R784" s="42"/>
      <c r="S784" s="43"/>
      <c r="T784" s="14"/>
      <c r="U784" s="34"/>
      <c r="V784" s="1"/>
      <c r="W784" s="1"/>
      <c r="X784" s="1"/>
      <c r="Y784" s="1"/>
      <c r="Z784" s="9"/>
    </row>
    <row r="785" spans="1:26" s="130" customFormat="1" ht="24" customHeight="1">
      <c r="A785" s="91">
        <v>19</v>
      </c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35"/>
      <c r="O785" s="35"/>
      <c r="P785" s="35"/>
      <c r="Q785" s="35"/>
      <c r="R785" s="13"/>
      <c r="S785" s="43"/>
      <c r="T785" s="14"/>
      <c r="U785" s="34"/>
      <c r="V785" s="1"/>
      <c r="W785" s="1"/>
      <c r="X785" s="1"/>
      <c r="Y785" s="1"/>
      <c r="Z785" s="9"/>
    </row>
    <row r="786" spans="1:26" s="130" customFormat="1" ht="24" customHeight="1">
      <c r="A786" s="91">
        <v>20</v>
      </c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10"/>
      <c r="O786" s="10"/>
      <c r="P786" s="10"/>
      <c r="Q786" s="10"/>
      <c r="R786" s="6"/>
      <c r="S786" s="7"/>
      <c r="T786" s="14"/>
      <c r="U786" s="34"/>
      <c r="V786" s="1"/>
      <c r="W786" s="1"/>
      <c r="X786" s="1"/>
      <c r="Y786" s="1"/>
      <c r="Z786" s="9"/>
    </row>
    <row r="787" spans="1:26" s="130" customFormat="1" ht="24" customHeight="1">
      <c r="A787" s="91">
        <v>21</v>
      </c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7"/>
      <c r="O787" s="7"/>
      <c r="P787" s="7"/>
      <c r="Q787" s="7"/>
      <c r="R787" s="7"/>
      <c r="S787" s="7"/>
      <c r="T787" s="14"/>
      <c r="U787" s="34"/>
      <c r="V787" s="1"/>
      <c r="W787" s="1"/>
      <c r="X787" s="1"/>
      <c r="Y787" s="1"/>
      <c r="Z787" s="9"/>
    </row>
    <row r="788" spans="1:26" s="130" customFormat="1" ht="24" customHeight="1">
      <c r="A788" s="91">
        <v>22</v>
      </c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7"/>
      <c r="O788" s="7"/>
      <c r="P788" s="7"/>
      <c r="Q788" s="7"/>
      <c r="R788" s="7"/>
      <c r="S788" s="7"/>
      <c r="T788" s="14"/>
      <c r="U788" s="34"/>
      <c r="V788" s="1"/>
      <c r="W788" s="1"/>
      <c r="X788" s="1"/>
      <c r="Y788" s="1"/>
      <c r="Z788" s="9"/>
    </row>
    <row r="789" spans="1:26" s="130" customFormat="1" ht="24" customHeight="1">
      <c r="A789" s="91">
        <v>23</v>
      </c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7"/>
      <c r="O789" s="7"/>
      <c r="P789" s="7"/>
      <c r="Q789" s="7"/>
      <c r="R789" s="7"/>
      <c r="S789" s="7"/>
      <c r="T789" s="14"/>
      <c r="U789" s="34"/>
      <c r="V789" s="1"/>
      <c r="W789" s="1"/>
      <c r="X789" s="1"/>
      <c r="Y789" s="1"/>
      <c r="Z789" s="9"/>
    </row>
    <row r="790" spans="1:26" s="130" customFormat="1" ht="24" customHeight="1">
      <c r="A790" s="91">
        <v>24</v>
      </c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7"/>
      <c r="O790" s="7"/>
      <c r="P790" s="7"/>
      <c r="Q790" s="7"/>
      <c r="R790" s="7"/>
      <c r="S790" s="7"/>
      <c r="T790" s="14"/>
      <c r="U790" s="34"/>
      <c r="V790" s="1"/>
      <c r="W790" s="1"/>
      <c r="X790" s="1"/>
      <c r="Y790" s="1"/>
      <c r="Z790" s="9"/>
    </row>
    <row r="791" spans="1:26" s="130" customFormat="1" ht="24" customHeight="1">
      <c r="A791" s="91">
        <v>25</v>
      </c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14"/>
      <c r="U791" s="34"/>
      <c r="V791" s="1"/>
      <c r="W791" s="1"/>
      <c r="X791" s="1"/>
      <c r="Y791" s="1"/>
      <c r="Z791" s="9"/>
    </row>
    <row r="792" spans="1:26" s="130" customFormat="1" ht="24" customHeight="1">
      <c r="A792" s="91">
        <v>26</v>
      </c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14"/>
      <c r="U792" s="34"/>
      <c r="V792" s="1"/>
      <c r="W792" s="1"/>
      <c r="X792" s="1"/>
      <c r="Y792" s="1"/>
      <c r="Z792" s="9"/>
    </row>
    <row r="793" spans="1:26" s="130" customFormat="1" ht="24" customHeight="1">
      <c r="A793" s="91">
        <v>27</v>
      </c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14"/>
      <c r="U793" s="34"/>
      <c r="V793" s="1"/>
      <c r="W793" s="1"/>
      <c r="X793" s="1"/>
      <c r="Y793" s="1"/>
      <c r="Z793" s="9"/>
    </row>
    <row r="794" spans="1:26" s="130" customFormat="1" ht="24" customHeight="1">
      <c r="A794" s="91">
        <v>28</v>
      </c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14"/>
      <c r="U794" s="34"/>
      <c r="V794" s="1"/>
      <c r="W794" s="1"/>
      <c r="X794" s="1"/>
      <c r="Y794" s="1"/>
      <c r="Z794" s="9"/>
    </row>
    <row r="795" spans="1:26" s="130" customFormat="1" ht="24" customHeight="1">
      <c r="A795" s="91">
        <v>29</v>
      </c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14"/>
      <c r="U795" s="34"/>
      <c r="V795" s="1"/>
      <c r="W795" s="1"/>
      <c r="X795" s="1"/>
      <c r="Y795" s="1"/>
      <c r="Z795" s="9"/>
    </row>
    <row r="796" spans="1:26" s="130" customFormat="1" ht="24" customHeight="1">
      <c r="A796" s="91">
        <v>30</v>
      </c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45"/>
      <c r="U796" s="46"/>
      <c r="V796" s="1"/>
      <c r="W796" s="1"/>
      <c r="X796" s="1"/>
      <c r="Y796" s="1"/>
      <c r="Z796" s="9"/>
    </row>
    <row r="797" spans="1:26" s="130" customFormat="1" ht="24" customHeight="1">
      <c r="A797" s="91">
        <v>31</v>
      </c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45"/>
      <c r="U797" s="46"/>
      <c r="V797" s="1"/>
      <c r="W797" s="1"/>
      <c r="X797" s="1"/>
      <c r="Y797" s="1"/>
      <c r="Z797" s="9"/>
    </row>
    <row r="798" spans="1:26" s="130" customFormat="1" ht="24" customHeight="1">
      <c r="A798" s="91">
        <v>32</v>
      </c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45"/>
      <c r="U798" s="46"/>
      <c r="V798" s="1"/>
      <c r="W798" s="1"/>
      <c r="X798" s="1"/>
      <c r="Y798" s="1"/>
      <c r="Z798" s="9"/>
    </row>
    <row r="799" spans="1:26" s="130" customFormat="1" ht="24" customHeight="1" thickBot="1">
      <c r="A799" s="92">
        <v>33</v>
      </c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47"/>
      <c r="U799" s="48"/>
      <c r="V799" s="1"/>
      <c r="W799" s="1"/>
      <c r="X799" s="1"/>
      <c r="Y799" s="1"/>
      <c r="Z799" s="9"/>
    </row>
    <row r="800" spans="1:26" s="130" customFormat="1" ht="17.25" customHeight="1" thickBot="1">
      <c r="A800" s="478" t="s">
        <v>83</v>
      </c>
      <c r="B800" s="479"/>
      <c r="C800" s="480" t="s">
        <v>123</v>
      </c>
      <c r="D800" s="481"/>
      <c r="E800" s="481"/>
      <c r="F800" s="482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66"/>
      <c r="U800" s="66"/>
      <c r="V800" s="1"/>
      <c r="W800" s="1"/>
      <c r="X800" s="1"/>
      <c r="Y800" s="1"/>
      <c r="Z800" s="9"/>
    </row>
    <row r="801" spans="1:26" s="134" customFormat="1" ht="31.5" customHeight="1" thickBot="1">
      <c r="A801" s="461" t="s">
        <v>125</v>
      </c>
      <c r="B801" s="462"/>
      <c r="C801" s="462"/>
      <c r="D801" s="462"/>
      <c r="E801" s="463"/>
      <c r="H801" s="464" t="s">
        <v>126</v>
      </c>
      <c r="I801" s="465"/>
      <c r="J801" s="465"/>
      <c r="K801" s="17" t="s">
        <v>127</v>
      </c>
      <c r="L801" s="391" t="s">
        <v>128</v>
      </c>
      <c r="M801" s="391"/>
      <c r="N801" s="392"/>
      <c r="O801" s="136"/>
      <c r="P801" s="54"/>
      <c r="Q801" s="54"/>
      <c r="R801" s="54"/>
      <c r="T801" s="466" t="s">
        <v>129</v>
      </c>
      <c r="U801" s="467"/>
      <c r="V801" s="18">
        <f>V803/V808</f>
        <v>0.008181673052362708</v>
      </c>
      <c r="W801" s="18">
        <f>W803/W808</f>
        <v>0.007958801498127341</v>
      </c>
      <c r="X801" s="18">
        <f>AVERAGE(V801,W801)</f>
        <v>0.008070237275245026</v>
      </c>
      <c r="Y801" s="37" t="s">
        <v>130</v>
      </c>
      <c r="Z801" s="38">
        <f>ROUND(X801*1440,0)/1440</f>
        <v>0.008333333333333333</v>
      </c>
    </row>
    <row r="802" spans="15:26" s="134" customFormat="1" ht="9" customHeight="1" thickBot="1">
      <c r="O802" s="136"/>
      <c r="P802" s="136"/>
      <c r="Q802" s="136"/>
      <c r="V802" s="18">
        <v>0.23263888888888887</v>
      </c>
      <c r="W802" s="18">
        <v>0.23611111111111113</v>
      </c>
      <c r="Z802" s="67"/>
    </row>
    <row r="803" spans="1:26" s="134" customFormat="1" ht="19.5" customHeight="1" thickBot="1">
      <c r="A803" s="468" t="s">
        <v>131</v>
      </c>
      <c r="B803" s="469"/>
      <c r="C803" s="470" t="s">
        <v>132</v>
      </c>
      <c r="D803" s="471"/>
      <c r="E803" s="471"/>
      <c r="F803" s="471"/>
      <c r="G803" s="471"/>
      <c r="H803" s="471"/>
      <c r="I803" s="472"/>
      <c r="J803" s="473" t="s">
        <v>133</v>
      </c>
      <c r="K803" s="474"/>
      <c r="L803" s="474"/>
      <c r="M803" s="475"/>
      <c r="N803" s="385" t="s">
        <v>134</v>
      </c>
      <c r="O803" s="386"/>
      <c r="P803" s="387">
        <f>MINUTE(Z801)</f>
        <v>12</v>
      </c>
      <c r="Q803" s="388"/>
      <c r="S803" s="19" t="s">
        <v>135</v>
      </c>
      <c r="T803" s="476">
        <v>0.07083333333333333</v>
      </c>
      <c r="U803" s="477"/>
      <c r="V803" s="18">
        <f>V804-V802</f>
        <v>0.7118055555555557</v>
      </c>
      <c r="W803" s="18">
        <f>W804-W802</f>
        <v>0.7083333333333334</v>
      </c>
      <c r="Z803" s="67"/>
    </row>
    <row r="804" spans="22:26" s="134" customFormat="1" ht="9" customHeight="1" thickBot="1">
      <c r="V804" s="18">
        <v>0.9444444444444445</v>
      </c>
      <c r="W804" s="18">
        <v>0.9444444444444445</v>
      </c>
      <c r="Z804" s="67"/>
    </row>
    <row r="805" spans="1:26" s="134" customFormat="1" ht="19.5" customHeight="1">
      <c r="A805" s="459" t="s">
        <v>136</v>
      </c>
      <c r="B805" s="453">
        <v>1</v>
      </c>
      <c r="C805" s="453"/>
      <c r="D805" s="453">
        <v>2</v>
      </c>
      <c r="E805" s="453"/>
      <c r="F805" s="453">
        <v>3</v>
      </c>
      <c r="G805" s="453"/>
      <c r="H805" s="453">
        <v>4</v>
      </c>
      <c r="I805" s="453"/>
      <c r="J805" s="453">
        <v>5</v>
      </c>
      <c r="K805" s="453"/>
      <c r="L805" s="453">
        <v>6</v>
      </c>
      <c r="M805" s="453"/>
      <c r="N805" s="453">
        <v>7</v>
      </c>
      <c r="O805" s="453"/>
      <c r="P805" s="453">
        <v>8</v>
      </c>
      <c r="Q805" s="453"/>
      <c r="R805" s="453">
        <v>9</v>
      </c>
      <c r="S805" s="453"/>
      <c r="T805" s="453">
        <v>10</v>
      </c>
      <c r="U805" s="454"/>
      <c r="V805" s="18"/>
      <c r="W805" s="18"/>
      <c r="Z805" s="67"/>
    </row>
    <row r="806" spans="1:26" s="134" customFormat="1" ht="19.5" customHeight="1">
      <c r="A806" s="460"/>
      <c r="B806" s="20" t="s">
        <v>137</v>
      </c>
      <c r="C806" s="20" t="s">
        <v>138</v>
      </c>
      <c r="D806" s="20" t="s">
        <v>137</v>
      </c>
      <c r="E806" s="20" t="s">
        <v>138</v>
      </c>
      <c r="F806" s="20" t="s">
        <v>137</v>
      </c>
      <c r="G806" s="20" t="s">
        <v>138</v>
      </c>
      <c r="H806" s="20" t="s">
        <v>137</v>
      </c>
      <c r="I806" s="20" t="s">
        <v>138</v>
      </c>
      <c r="J806" s="20" t="s">
        <v>137</v>
      </c>
      <c r="K806" s="20" t="s">
        <v>138</v>
      </c>
      <c r="L806" s="20"/>
      <c r="M806" s="20"/>
      <c r="N806" s="20"/>
      <c r="O806" s="20"/>
      <c r="P806" s="20"/>
      <c r="Q806" s="20"/>
      <c r="R806" s="20"/>
      <c r="S806" s="20"/>
      <c r="T806" s="20"/>
      <c r="U806" s="21"/>
      <c r="Z806" s="67"/>
    </row>
    <row r="807" spans="1:26" s="134" customFormat="1" ht="23.25" customHeight="1">
      <c r="A807" s="135" t="s">
        <v>139</v>
      </c>
      <c r="B807" s="39"/>
      <c r="C807" s="39" t="s">
        <v>140</v>
      </c>
      <c r="D807" s="28">
        <v>0.29583333333333334</v>
      </c>
      <c r="E807" s="28">
        <v>0.372222222222222</v>
      </c>
      <c r="F807" s="28">
        <v>0.46875</v>
      </c>
      <c r="G807" s="28">
        <v>0.5395833333333329</v>
      </c>
      <c r="H807" s="28">
        <v>0.6513888888888885</v>
      </c>
      <c r="I807" s="28">
        <v>0.7277777777777766</v>
      </c>
      <c r="J807" s="28">
        <v>0.8152777777777768</v>
      </c>
      <c r="K807" s="28">
        <v>0.9013888888888871</v>
      </c>
      <c r="L807" s="249"/>
      <c r="M807" s="250"/>
      <c r="N807" s="28"/>
      <c r="O807" s="28"/>
      <c r="P807" s="28"/>
      <c r="Q807" s="28"/>
      <c r="R807" s="22"/>
      <c r="S807" s="23"/>
      <c r="T807" s="24"/>
      <c r="U807" s="27"/>
      <c r="V807" s="25">
        <f>COUNTA(B807:U839)</f>
        <v>176</v>
      </c>
      <c r="W807" s="57">
        <f>V807/10/2</f>
        <v>8.8</v>
      </c>
      <c r="Z807" s="67"/>
    </row>
    <row r="808" spans="1:26" s="134" customFormat="1" ht="23.25" customHeight="1">
      <c r="A808" s="251" t="s">
        <v>141</v>
      </c>
      <c r="B808" s="39"/>
      <c r="C808" s="39" t="s">
        <v>142</v>
      </c>
      <c r="D808" s="28">
        <v>0.3055555555555556</v>
      </c>
      <c r="E808" s="28">
        <v>0.38194444444444425</v>
      </c>
      <c r="F808" s="28">
        <v>0.4777777777777778</v>
      </c>
      <c r="G808" s="28">
        <v>0.5486111111111106</v>
      </c>
      <c r="H808" s="28">
        <v>0.6590277777777773</v>
      </c>
      <c r="I808" s="28">
        <v>0.7368055555555544</v>
      </c>
      <c r="J808" s="28">
        <v>0.8229166666666656</v>
      </c>
      <c r="K808" s="28">
        <v>0.9104166666666649</v>
      </c>
      <c r="L808" s="249"/>
      <c r="M808" s="252"/>
      <c r="N808" s="28"/>
      <c r="O808" s="28"/>
      <c r="P808" s="28"/>
      <c r="Q808" s="28"/>
      <c r="R808" s="22"/>
      <c r="S808" s="23"/>
      <c r="T808" s="24"/>
      <c r="U808" s="27"/>
      <c r="V808" s="26">
        <f>COUNTA(B807:B839,D807:D839,F807:F839,H807:H839,J807:J839,L807:L839,N807:N839,P807:P839,R807:R839,T807:T839)</f>
        <v>87</v>
      </c>
      <c r="W808" s="26">
        <f>COUNTA(C807:C839,E807:E839,G807:G839,I807:I839,K807:K839,M807:M839,O807:O839,Q807:Q839,S807:S839,U807:U839)</f>
        <v>89</v>
      </c>
      <c r="Y808" s="134">
        <f>(V808+W808)/2</f>
        <v>88</v>
      </c>
      <c r="Z808" s="67"/>
    </row>
    <row r="809" spans="1:26" s="134" customFormat="1" ht="23.25" customHeight="1">
      <c r="A809" s="135" t="s">
        <v>143</v>
      </c>
      <c r="B809" s="28"/>
      <c r="C809" s="28">
        <v>0.23958333333333334</v>
      </c>
      <c r="D809" s="28">
        <v>0.3152777777777778</v>
      </c>
      <c r="E809" s="28">
        <v>0.3916666666666665</v>
      </c>
      <c r="F809" s="28">
        <v>0.4868055555555556</v>
      </c>
      <c r="G809" s="28">
        <v>0.5576388888888884</v>
      </c>
      <c r="H809" s="28">
        <v>0.6666666666666662</v>
      </c>
      <c r="I809" s="28">
        <v>0.7458333333333321</v>
      </c>
      <c r="J809" s="28">
        <v>0.8305555555555545</v>
      </c>
      <c r="K809" s="28">
        <v>0.9194444444444426</v>
      </c>
      <c r="L809" s="249"/>
      <c r="M809" s="252"/>
      <c r="N809" s="28"/>
      <c r="O809" s="28"/>
      <c r="P809" s="28"/>
      <c r="Q809" s="28"/>
      <c r="R809" s="22"/>
      <c r="S809" s="23"/>
      <c r="T809" s="24"/>
      <c r="U809" s="27"/>
      <c r="V809" s="134" t="s">
        <v>144</v>
      </c>
      <c r="W809" s="134" t="s">
        <v>145</v>
      </c>
      <c r="Y809" s="134" t="s">
        <v>146</v>
      </c>
      <c r="Z809" s="67"/>
    </row>
    <row r="810" spans="1:26" s="134" customFormat="1" ht="23.25" customHeight="1">
      <c r="A810" s="251" t="s">
        <v>147</v>
      </c>
      <c r="B810" s="28"/>
      <c r="C810" s="28">
        <v>0.24583333333333335</v>
      </c>
      <c r="D810" s="28">
        <v>0.3243055555555556</v>
      </c>
      <c r="E810" s="28">
        <v>0.4006944444444443</v>
      </c>
      <c r="F810" s="28">
        <v>0.4958333333333334</v>
      </c>
      <c r="G810" s="28">
        <v>0.5666666666666661</v>
      </c>
      <c r="H810" s="28">
        <v>0.674305555555555</v>
      </c>
      <c r="I810" s="28">
        <v>0.7548611111111099</v>
      </c>
      <c r="J810" s="28">
        <v>0.8381944444444434</v>
      </c>
      <c r="K810" s="28">
        <v>0.9284722222222204</v>
      </c>
      <c r="L810" s="249"/>
      <c r="M810" s="252"/>
      <c r="N810" s="28"/>
      <c r="O810" s="28"/>
      <c r="P810" s="28"/>
      <c r="Q810" s="28"/>
      <c r="R810" s="22"/>
      <c r="S810" s="23"/>
      <c r="T810" s="24"/>
      <c r="U810" s="27"/>
      <c r="V810" s="181" t="s">
        <v>1</v>
      </c>
      <c r="W810" s="181" t="s">
        <v>2</v>
      </c>
      <c r="Z810" s="67"/>
    </row>
    <row r="811" spans="1:26" s="134" customFormat="1" ht="23.25" customHeight="1">
      <c r="A811" s="135" t="s">
        <v>148</v>
      </c>
      <c r="B811" s="28"/>
      <c r="C811" s="28">
        <v>0.2520833333333333</v>
      </c>
      <c r="D811" s="28">
        <v>0.3333333333333334</v>
      </c>
      <c r="E811" s="28">
        <v>0.4097222222222221</v>
      </c>
      <c r="F811" s="28">
        <v>0.5048611111111112</v>
      </c>
      <c r="G811" s="28">
        <v>0.5756944444444438</v>
      </c>
      <c r="H811" s="28">
        <v>0.6819444444444439</v>
      </c>
      <c r="I811" s="28">
        <v>0.7638888888888876</v>
      </c>
      <c r="J811" s="28">
        <v>0.8458333333333322</v>
      </c>
      <c r="K811" s="28">
        <v>0.9374999999999981</v>
      </c>
      <c r="L811" s="249"/>
      <c r="M811" s="252"/>
      <c r="N811" s="28"/>
      <c r="O811" s="28"/>
      <c r="P811" s="28"/>
      <c r="Q811" s="28"/>
      <c r="R811" s="22"/>
      <c r="S811" s="23"/>
      <c r="T811" s="24"/>
      <c r="U811" s="27"/>
      <c r="V811" s="112">
        <f aca="true" t="shared" si="14" ref="V811:V818">J815-J814</f>
        <v>0.008333333333333304</v>
      </c>
      <c r="W811" s="49">
        <f>I826-I825</f>
        <v>0.008333333333333304</v>
      </c>
      <c r="Z811" s="67"/>
    </row>
    <row r="812" spans="1:26" s="134" customFormat="1" ht="23.25" customHeight="1">
      <c r="A812" s="251" t="s">
        <v>149</v>
      </c>
      <c r="B812" s="28"/>
      <c r="C812" s="28">
        <v>0.2583333333333333</v>
      </c>
      <c r="D812" s="28">
        <v>0.3416666666666668</v>
      </c>
      <c r="E812" s="28">
        <v>0.41805555555555546</v>
      </c>
      <c r="F812" s="28">
        <v>0.513888888888889</v>
      </c>
      <c r="G812" s="28">
        <v>0.5847222222222216</v>
      </c>
      <c r="H812" s="28">
        <v>0.6895833333333328</v>
      </c>
      <c r="I812" s="28">
        <v>0.7729166666666654</v>
      </c>
      <c r="J812" s="28">
        <v>0.8527777777777766</v>
      </c>
      <c r="K812" s="28"/>
      <c r="L812" s="249"/>
      <c r="M812" s="250"/>
      <c r="N812" s="28"/>
      <c r="O812" s="28"/>
      <c r="P812" s="28"/>
      <c r="Q812" s="28"/>
      <c r="R812" s="22"/>
      <c r="S812" s="23"/>
      <c r="T812" s="24"/>
      <c r="U812" s="27"/>
      <c r="V812" s="112">
        <f t="shared" si="14"/>
        <v>0.008333333333333304</v>
      </c>
      <c r="W812" s="49">
        <f>I827-I826</f>
        <v>0.009027777777777746</v>
      </c>
      <c r="Z812" s="67"/>
    </row>
    <row r="813" spans="1:26" s="134" customFormat="1" ht="23.25" customHeight="1">
      <c r="A813" s="135" t="s">
        <v>150</v>
      </c>
      <c r="B813" s="28"/>
      <c r="C813" s="28">
        <v>0.2645833333333333</v>
      </c>
      <c r="D813" s="28">
        <v>0.35000000000000014</v>
      </c>
      <c r="E813" s="28">
        <v>0.4256944444444443</v>
      </c>
      <c r="F813" s="28">
        <v>0.5229166666666667</v>
      </c>
      <c r="G813" s="28">
        <v>0.5937499999999993</v>
      </c>
      <c r="H813" s="28">
        <v>0.6972222222222216</v>
      </c>
      <c r="I813" s="28">
        <v>0.7812499999999987</v>
      </c>
      <c r="J813" s="28">
        <v>0.859722222222221</v>
      </c>
      <c r="K813" s="28"/>
      <c r="L813" s="249"/>
      <c r="M813" s="250"/>
      <c r="N813" s="28"/>
      <c r="O813" s="28"/>
      <c r="P813" s="28"/>
      <c r="Q813" s="28"/>
      <c r="R813" s="22"/>
      <c r="S813" s="23"/>
      <c r="T813" s="24"/>
      <c r="U813" s="27"/>
      <c r="V813" s="112">
        <f t="shared" si="14"/>
        <v>0.008333333333333304</v>
      </c>
      <c r="W813" s="49">
        <f>K807-I827</f>
        <v>0.009027777777777746</v>
      </c>
      <c r="Z813" s="67"/>
    </row>
    <row r="814" spans="1:26" s="134" customFormat="1" ht="23.25" customHeight="1">
      <c r="A814" s="251" t="s">
        <v>151</v>
      </c>
      <c r="B814" s="39"/>
      <c r="C814" s="28">
        <v>0.27083333333333326</v>
      </c>
      <c r="D814" s="28">
        <v>0.3583333333333335</v>
      </c>
      <c r="E814" s="28">
        <v>0.4333333333333332</v>
      </c>
      <c r="F814" s="28">
        <v>0.5319444444444444</v>
      </c>
      <c r="G814" s="28">
        <v>0.6027777777777771</v>
      </c>
      <c r="H814" s="28">
        <v>0.7048611111111105</v>
      </c>
      <c r="I814" s="28">
        <v>0.789583333333332</v>
      </c>
      <c r="J814" s="28">
        <v>0.8673611111111099</v>
      </c>
      <c r="K814" s="28"/>
      <c r="L814" s="249"/>
      <c r="M814" s="250"/>
      <c r="N814" s="28"/>
      <c r="O814" s="28"/>
      <c r="P814" s="28"/>
      <c r="Q814" s="28"/>
      <c r="R814" s="22"/>
      <c r="S814" s="23"/>
      <c r="T814" s="24"/>
      <c r="U814" s="27"/>
      <c r="V814" s="112">
        <f t="shared" si="14"/>
        <v>0.008333333333333304</v>
      </c>
      <c r="W814" s="49">
        <f>K808-K807</f>
        <v>0.009027777777777746</v>
      </c>
      <c r="Z814" s="67"/>
    </row>
    <row r="815" spans="1:26" s="134" customFormat="1" ht="23.25" customHeight="1">
      <c r="A815" s="135" t="s">
        <v>152</v>
      </c>
      <c r="B815" s="76"/>
      <c r="C815" s="28">
        <v>0.27708333333333324</v>
      </c>
      <c r="D815" s="28">
        <v>0.36597222222222237</v>
      </c>
      <c r="E815" s="28">
        <v>0.4402777777777776</v>
      </c>
      <c r="F815" s="28">
        <v>0.5409722222222222</v>
      </c>
      <c r="G815" s="28">
        <v>0.6118055555555548</v>
      </c>
      <c r="H815" s="28">
        <v>0.7124999999999994</v>
      </c>
      <c r="I815" s="28">
        <v>0.7979166666666653</v>
      </c>
      <c r="J815" s="28">
        <v>0.8756944444444432</v>
      </c>
      <c r="K815" s="28"/>
      <c r="L815" s="249"/>
      <c r="M815" s="250"/>
      <c r="N815" s="28"/>
      <c r="O815" s="28"/>
      <c r="P815" s="28"/>
      <c r="Q815" s="28"/>
      <c r="R815" s="22"/>
      <c r="S815" s="23"/>
      <c r="T815" s="24"/>
      <c r="U815" s="27"/>
      <c r="V815" s="112">
        <f t="shared" si="14"/>
        <v>0.008333333333333304</v>
      </c>
      <c r="W815" s="49">
        <f>K810-K809</f>
        <v>0.009027777777777746</v>
      </c>
      <c r="Z815" s="67"/>
    </row>
    <row r="816" spans="1:26" s="134" customFormat="1" ht="23.25" customHeight="1">
      <c r="A816" s="251" t="s">
        <v>153</v>
      </c>
      <c r="B816" s="39"/>
      <c r="C816" s="28">
        <v>0.2833333333333332</v>
      </c>
      <c r="D816" s="28">
        <v>0.3736111111111112</v>
      </c>
      <c r="E816" s="28">
        <v>0.447222222222222</v>
      </c>
      <c r="F816" s="28">
        <v>0.5499999999999999</v>
      </c>
      <c r="G816" s="28">
        <v>0.6208333333333326</v>
      </c>
      <c r="H816" s="28">
        <v>0.7201388888888882</v>
      </c>
      <c r="I816" s="28">
        <v>0.8062499999999986</v>
      </c>
      <c r="J816" s="28">
        <v>0.8840277777777765</v>
      </c>
      <c r="K816" s="28"/>
      <c r="L816" s="249"/>
      <c r="M816" s="250"/>
      <c r="N816" s="28"/>
      <c r="O816" s="28"/>
      <c r="P816" s="28"/>
      <c r="Q816" s="28"/>
      <c r="R816" s="22"/>
      <c r="S816" s="23"/>
      <c r="T816" s="24"/>
      <c r="U816" s="27"/>
      <c r="V816" s="112">
        <f t="shared" si="14"/>
        <v>0.008333333333333304</v>
      </c>
      <c r="W816" s="49">
        <f>K811-K810</f>
        <v>0.009027777777777746</v>
      </c>
      <c r="Z816" s="184"/>
    </row>
    <row r="817" spans="1:26" s="134" customFormat="1" ht="23.25" customHeight="1">
      <c r="A817" s="135" t="s">
        <v>154</v>
      </c>
      <c r="B817" s="39"/>
      <c r="C817" s="28">
        <v>0.28888888888888875</v>
      </c>
      <c r="D817" s="28">
        <v>0.3812500000000001</v>
      </c>
      <c r="E817" s="28">
        <v>0.45416666666666644</v>
      </c>
      <c r="F817" s="28">
        <v>0.5590277777777777</v>
      </c>
      <c r="G817" s="28">
        <v>0.6305555555555548</v>
      </c>
      <c r="H817" s="28">
        <v>0.7277777777777771</v>
      </c>
      <c r="I817" s="28">
        <v>0.8145833333333319</v>
      </c>
      <c r="J817" s="28">
        <v>0.8923611111111098</v>
      </c>
      <c r="K817" s="28"/>
      <c r="L817" s="249"/>
      <c r="M817" s="250"/>
      <c r="N817" s="28"/>
      <c r="O817" s="28"/>
      <c r="P817" s="28"/>
      <c r="Q817" s="28"/>
      <c r="R817" s="22"/>
      <c r="S817" s="23"/>
      <c r="T817" s="24"/>
      <c r="U817" s="27"/>
      <c r="V817" s="112">
        <f t="shared" si="14"/>
        <v>0.008333333333333304</v>
      </c>
      <c r="W817" s="49"/>
      <c r="Z817" s="67"/>
    </row>
    <row r="818" spans="1:26" s="134" customFormat="1" ht="23.25" customHeight="1">
      <c r="A818" s="251" t="s">
        <v>155</v>
      </c>
      <c r="B818" s="39"/>
      <c r="C818" s="28">
        <v>0.2944444444444443</v>
      </c>
      <c r="D818" s="28">
        <v>0.38888888888888895</v>
      </c>
      <c r="E818" s="28">
        <v>0.46111111111111086</v>
      </c>
      <c r="F818" s="28">
        <v>0.5680555555555554</v>
      </c>
      <c r="G818" s="28">
        <v>0.640277777777777</v>
      </c>
      <c r="H818" s="28">
        <v>0.7354166666666659</v>
      </c>
      <c r="I818" s="28">
        <v>0.8222222222222207</v>
      </c>
      <c r="J818" s="28">
        <v>0.9006944444444431</v>
      </c>
      <c r="K818" s="28"/>
      <c r="L818" s="249"/>
      <c r="M818" s="250"/>
      <c r="N818" s="28"/>
      <c r="O818" s="28"/>
      <c r="P818" s="28"/>
      <c r="Q818" s="28"/>
      <c r="R818" s="22"/>
      <c r="S818" s="23"/>
      <c r="T818" s="24"/>
      <c r="U818" s="27"/>
      <c r="V818" s="112">
        <f t="shared" si="14"/>
        <v>0.008333333333333304</v>
      </c>
      <c r="W818" s="49"/>
      <c r="Z818" s="67"/>
    </row>
    <row r="819" spans="1:26" s="134" customFormat="1" ht="23.25" customHeight="1">
      <c r="A819" s="69" t="s">
        <v>156</v>
      </c>
      <c r="B819" s="39"/>
      <c r="C819" s="28">
        <v>0.2999999999999998</v>
      </c>
      <c r="D819" s="28">
        <v>0.3965277777777778</v>
      </c>
      <c r="E819" s="28">
        <v>0.4680555555555553</v>
      </c>
      <c r="F819" s="28">
        <v>0.5770833333333332</v>
      </c>
      <c r="G819" s="28">
        <v>0.6499999999999991</v>
      </c>
      <c r="H819" s="28">
        <v>0.7430555555555548</v>
      </c>
      <c r="I819" s="28">
        <v>0.8291666666666652</v>
      </c>
      <c r="J819" s="28">
        <v>0.9090277777777764</v>
      </c>
      <c r="K819" s="28"/>
      <c r="L819" s="249"/>
      <c r="M819" s="250"/>
      <c r="N819" s="28"/>
      <c r="O819" s="28"/>
      <c r="P819" s="28"/>
      <c r="Q819" s="28"/>
      <c r="R819" s="22"/>
      <c r="S819" s="23"/>
      <c r="T819" s="24"/>
      <c r="U819" s="27"/>
      <c r="W819" s="49"/>
      <c r="Z819" s="67"/>
    </row>
    <row r="820" spans="1:26" s="134" customFormat="1" ht="23.25" customHeight="1">
      <c r="A820" s="251" t="s">
        <v>157</v>
      </c>
      <c r="B820" s="39" t="s">
        <v>158</v>
      </c>
      <c r="C820" s="28">
        <v>0.3062499999999998</v>
      </c>
      <c r="D820" s="28">
        <v>0.4041666666666667</v>
      </c>
      <c r="E820" s="28">
        <v>0.4749999999999997</v>
      </c>
      <c r="F820" s="28">
        <v>0.5861111111111109</v>
      </c>
      <c r="G820" s="28">
        <v>0.6597222222222213</v>
      </c>
      <c r="H820" s="28">
        <v>0.7506944444444437</v>
      </c>
      <c r="I820" s="28">
        <v>0.8361111111111096</v>
      </c>
      <c r="J820" s="28">
        <v>0.9173611111111097</v>
      </c>
      <c r="K820" s="28"/>
      <c r="L820" s="252"/>
      <c r="M820" s="253"/>
      <c r="N820" s="28"/>
      <c r="O820" s="28"/>
      <c r="P820" s="28"/>
      <c r="Q820" s="28"/>
      <c r="R820" s="22"/>
      <c r="S820" s="23"/>
      <c r="T820" s="24"/>
      <c r="U820" s="27"/>
      <c r="Z820" s="67"/>
    </row>
    <row r="821" spans="1:26" s="134" customFormat="1" ht="23.25" customHeight="1">
      <c r="A821" s="69" t="s">
        <v>159</v>
      </c>
      <c r="B821" s="39" t="s">
        <v>160</v>
      </c>
      <c r="C821" s="28">
        <v>0.3124999999999998</v>
      </c>
      <c r="D821" s="28">
        <v>0.41180555555555554</v>
      </c>
      <c r="E821" s="28">
        <v>0.48263888888888856</v>
      </c>
      <c r="F821" s="28">
        <v>0.5951388888888887</v>
      </c>
      <c r="G821" s="28">
        <v>0.6687499999999991</v>
      </c>
      <c r="H821" s="28">
        <v>0.7583333333333325</v>
      </c>
      <c r="I821" s="28">
        <v>0.843055555555554</v>
      </c>
      <c r="J821" s="28">
        <v>0.925694444444443</v>
      </c>
      <c r="K821" s="28"/>
      <c r="L821" s="252"/>
      <c r="M821" s="250"/>
      <c r="N821" s="28"/>
      <c r="O821" s="28"/>
      <c r="P821" s="28"/>
      <c r="Q821" s="28"/>
      <c r="R821" s="22"/>
      <c r="S821" s="23"/>
      <c r="T821" s="24"/>
      <c r="U821" s="27"/>
      <c r="Z821" s="67"/>
    </row>
    <row r="822" spans="1:26" s="134" customFormat="1" ht="23.25" customHeight="1">
      <c r="A822" s="251" t="s">
        <v>161</v>
      </c>
      <c r="B822" s="28">
        <v>0.2465277777777778</v>
      </c>
      <c r="C822" s="28">
        <v>0.31874999999999976</v>
      </c>
      <c r="D822" s="28">
        <v>0.4194444444444444</v>
      </c>
      <c r="E822" s="28">
        <v>0.4902777777777774</v>
      </c>
      <c r="F822" s="28">
        <v>0.603472222222222</v>
      </c>
      <c r="G822" s="28">
        <v>0.6770833333333324</v>
      </c>
      <c r="H822" s="28">
        <v>0.7659722222222214</v>
      </c>
      <c r="I822" s="28">
        <v>0.8499999999999984</v>
      </c>
      <c r="J822" s="28">
        <v>0.9340277777777763</v>
      </c>
      <c r="K822" s="28"/>
      <c r="L822" s="252"/>
      <c r="M822" s="254"/>
      <c r="N822" s="28"/>
      <c r="O822" s="28"/>
      <c r="P822" s="28"/>
      <c r="Q822" s="28"/>
      <c r="R822" s="22"/>
      <c r="S822" s="23"/>
      <c r="T822" s="24"/>
      <c r="U822" s="27"/>
      <c r="Z822" s="67"/>
    </row>
    <row r="823" spans="1:26" s="134" customFormat="1" ht="23.25" customHeight="1">
      <c r="A823" s="135" t="s">
        <v>162</v>
      </c>
      <c r="B823" s="28">
        <v>0.2534722222222222</v>
      </c>
      <c r="C823" s="28">
        <v>0.3263888888888886</v>
      </c>
      <c r="D823" s="28">
        <v>0.42708333333333326</v>
      </c>
      <c r="E823" s="28">
        <v>0.4979166666666663</v>
      </c>
      <c r="F823" s="28">
        <v>0.6118055555555553</v>
      </c>
      <c r="G823" s="28">
        <v>0.6854166666666657</v>
      </c>
      <c r="H823" s="28">
        <v>0.7743055555555547</v>
      </c>
      <c r="I823" s="28">
        <v>0.8583333333333317</v>
      </c>
      <c r="J823" s="28"/>
      <c r="K823" s="28"/>
      <c r="L823" s="252"/>
      <c r="M823" s="254"/>
      <c r="N823" s="28"/>
      <c r="O823" s="28"/>
      <c r="P823" s="28"/>
      <c r="Q823" s="28"/>
      <c r="R823" s="20"/>
      <c r="S823" s="23"/>
      <c r="T823" s="24"/>
      <c r="U823" s="27"/>
      <c r="Z823" s="67"/>
    </row>
    <row r="824" spans="1:26" s="134" customFormat="1" ht="23.25" customHeight="1">
      <c r="A824" s="251" t="s">
        <v>163</v>
      </c>
      <c r="B824" s="28">
        <v>0.26111111111111107</v>
      </c>
      <c r="C824" s="28">
        <v>0.3340277777777775</v>
      </c>
      <c r="D824" s="28">
        <v>0.4347222222222221</v>
      </c>
      <c r="E824" s="28">
        <v>0.5055555555555552</v>
      </c>
      <c r="F824" s="28">
        <v>0.6201388888888886</v>
      </c>
      <c r="G824" s="28">
        <v>0.693749999999999</v>
      </c>
      <c r="H824" s="28">
        <v>0.782638888888888</v>
      </c>
      <c r="I824" s="28">
        <v>0.866666666666665</v>
      </c>
      <c r="J824" s="28"/>
      <c r="K824" s="28"/>
      <c r="L824" s="252"/>
      <c r="M824" s="254"/>
      <c r="N824" s="28"/>
      <c r="O824" s="28"/>
      <c r="P824" s="28"/>
      <c r="Q824" s="28"/>
      <c r="R824" s="20"/>
      <c r="S824" s="24"/>
      <c r="T824" s="24"/>
      <c r="U824" s="27"/>
      <c r="Z824" s="67"/>
    </row>
    <row r="825" spans="1:26" s="134" customFormat="1" ht="23.25" customHeight="1">
      <c r="A825" s="69" t="s">
        <v>164</v>
      </c>
      <c r="B825" s="28">
        <v>0.26874999999999993</v>
      </c>
      <c r="C825" s="28">
        <v>0.3430555555555553</v>
      </c>
      <c r="D825" s="28">
        <v>0.4430555555555555</v>
      </c>
      <c r="E825" s="28">
        <v>0.5138888888888885</v>
      </c>
      <c r="F825" s="28">
        <v>0.6284722222222219</v>
      </c>
      <c r="G825" s="28">
        <v>0.7020833333333323</v>
      </c>
      <c r="H825" s="28">
        <v>0.7909722222222213</v>
      </c>
      <c r="I825" s="28">
        <v>0.8749999999999983</v>
      </c>
      <c r="J825" s="28"/>
      <c r="K825" s="28"/>
      <c r="L825" s="255"/>
      <c r="M825" s="254"/>
      <c r="N825" s="24"/>
      <c r="O825" s="24"/>
      <c r="P825" s="24"/>
      <c r="Q825" s="24"/>
      <c r="R825" s="24"/>
      <c r="S825" s="24"/>
      <c r="T825" s="24"/>
      <c r="U825" s="27"/>
      <c r="Z825" s="67"/>
    </row>
    <row r="826" spans="1:26" s="134" customFormat="1" ht="23.25" customHeight="1">
      <c r="A826" s="251" t="s">
        <v>165</v>
      </c>
      <c r="B826" s="28">
        <v>0.2770833333333333</v>
      </c>
      <c r="C826" s="28">
        <v>0.3527777777777775</v>
      </c>
      <c r="D826" s="28">
        <v>0.45138888888888884</v>
      </c>
      <c r="E826" s="28">
        <v>0.5222222222222218</v>
      </c>
      <c r="F826" s="28">
        <v>0.6361111111111107</v>
      </c>
      <c r="G826" s="28">
        <v>0.7104166666666656</v>
      </c>
      <c r="H826" s="28">
        <v>0.7993055555555546</v>
      </c>
      <c r="I826" s="28">
        <v>0.8833333333333316</v>
      </c>
      <c r="J826" s="28"/>
      <c r="K826" s="24"/>
      <c r="L826" s="252"/>
      <c r="M826" s="254"/>
      <c r="N826" s="24"/>
      <c r="O826" s="24"/>
      <c r="P826" s="24"/>
      <c r="Q826" s="24"/>
      <c r="R826" s="24"/>
      <c r="S826" s="24"/>
      <c r="T826" s="24"/>
      <c r="U826" s="27"/>
      <c r="Z826" s="67"/>
    </row>
    <row r="827" spans="1:26" s="134" customFormat="1" ht="23.25" customHeight="1">
      <c r="A827" s="135" t="s">
        <v>166</v>
      </c>
      <c r="B827" s="28">
        <v>0.2861111111111111</v>
      </c>
      <c r="C827" s="28">
        <v>0.36249999999999977</v>
      </c>
      <c r="D827" s="28">
        <v>0.4597222222222222</v>
      </c>
      <c r="E827" s="28">
        <v>0.5305555555555551</v>
      </c>
      <c r="F827" s="28">
        <v>0.6437499999999996</v>
      </c>
      <c r="G827" s="28">
        <v>0.7187499999999989</v>
      </c>
      <c r="H827" s="28">
        <v>0.8076388888888879</v>
      </c>
      <c r="I827" s="28">
        <v>0.8923611111111094</v>
      </c>
      <c r="J827" s="28"/>
      <c r="K827" s="28"/>
      <c r="L827" s="28"/>
      <c r="M827" s="28"/>
      <c r="N827" s="28"/>
      <c r="O827" s="28"/>
      <c r="P827" s="24"/>
      <c r="Q827" s="24"/>
      <c r="R827" s="24"/>
      <c r="S827" s="24"/>
      <c r="T827" s="24"/>
      <c r="U827" s="27"/>
      <c r="Z827" s="67"/>
    </row>
    <row r="828" spans="1:26" s="134" customFormat="1" ht="23.25" customHeight="1">
      <c r="A828" s="135">
        <v>22</v>
      </c>
      <c r="B828" s="28"/>
      <c r="C828" s="28"/>
      <c r="D828" s="28"/>
      <c r="E828" s="28"/>
      <c r="F828" s="60"/>
      <c r="G828" s="28"/>
      <c r="H828" s="108"/>
      <c r="I828" s="28"/>
      <c r="J828" s="28"/>
      <c r="K828" s="28"/>
      <c r="L828" s="28"/>
      <c r="M828" s="28"/>
      <c r="N828" s="28"/>
      <c r="O828" s="28"/>
      <c r="P828" s="24"/>
      <c r="Q828" s="24"/>
      <c r="R828" s="24"/>
      <c r="S828" s="24"/>
      <c r="T828" s="24"/>
      <c r="U828" s="27"/>
      <c r="Z828" s="67"/>
    </row>
    <row r="829" spans="1:26" s="134" customFormat="1" ht="23.25" customHeight="1">
      <c r="A829" s="135">
        <v>23</v>
      </c>
      <c r="B829" s="28"/>
      <c r="C829" s="28"/>
      <c r="D829" s="28"/>
      <c r="E829" s="28"/>
      <c r="F829" s="60"/>
      <c r="G829" s="28"/>
      <c r="H829" s="108"/>
      <c r="I829" s="28"/>
      <c r="J829" s="28"/>
      <c r="K829" s="28"/>
      <c r="L829" s="28"/>
      <c r="M829" s="28"/>
      <c r="N829" s="28"/>
      <c r="O829" s="28"/>
      <c r="P829" s="24"/>
      <c r="Q829" s="24"/>
      <c r="R829" s="24"/>
      <c r="S829" s="24"/>
      <c r="T829" s="24"/>
      <c r="U829" s="27"/>
      <c r="Z829" s="67"/>
    </row>
    <row r="830" spans="1:26" s="134" customFormat="1" ht="23.25" customHeight="1">
      <c r="A830" s="135">
        <v>24</v>
      </c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7"/>
      <c r="Z830" s="67"/>
    </row>
    <row r="831" spans="1:26" s="134" customFormat="1" ht="23.25" customHeight="1">
      <c r="A831" s="135">
        <v>25</v>
      </c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7"/>
      <c r="Z831" s="67"/>
    </row>
    <row r="832" spans="1:26" s="134" customFormat="1" ht="23.25" customHeight="1">
      <c r="A832" s="135">
        <v>26</v>
      </c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7"/>
      <c r="Z832" s="67"/>
    </row>
    <row r="833" spans="1:26" s="134" customFormat="1" ht="23.25" customHeight="1">
      <c r="A833" s="135">
        <v>27</v>
      </c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7"/>
      <c r="Z833" s="67"/>
    </row>
    <row r="834" spans="1:26" s="134" customFormat="1" ht="23.25" customHeight="1">
      <c r="A834" s="135">
        <v>28</v>
      </c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7"/>
      <c r="Z834" s="67"/>
    </row>
    <row r="835" spans="1:26" s="134" customFormat="1" ht="23.25" customHeight="1">
      <c r="A835" s="135">
        <v>29</v>
      </c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7"/>
      <c r="Z835" s="67"/>
    </row>
    <row r="836" spans="1:26" s="134" customFormat="1" ht="23.25" customHeight="1">
      <c r="A836" s="135">
        <v>30</v>
      </c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7"/>
      <c r="Z836" s="67"/>
    </row>
    <row r="837" spans="1:26" s="134" customFormat="1" ht="23.25" customHeight="1">
      <c r="A837" s="135">
        <v>31</v>
      </c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30"/>
      <c r="Z837" s="67"/>
    </row>
    <row r="838" spans="1:26" s="134" customFormat="1" ht="23.25" customHeight="1">
      <c r="A838" s="135">
        <v>32</v>
      </c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30"/>
      <c r="Z838" s="67"/>
    </row>
    <row r="839" spans="1:26" s="134" customFormat="1" ht="23.25" customHeight="1" thickBot="1">
      <c r="A839" s="31">
        <v>33</v>
      </c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3"/>
      <c r="Z839" s="67"/>
    </row>
    <row r="840" spans="1:26" s="134" customFormat="1" ht="19.5" customHeight="1" thickBot="1">
      <c r="A840" s="455" t="s">
        <v>167</v>
      </c>
      <c r="B840" s="456"/>
      <c r="C840" s="457" t="s">
        <v>168</v>
      </c>
      <c r="D840" s="457"/>
      <c r="E840" s="457"/>
      <c r="F840" s="458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Z840" s="67"/>
    </row>
    <row r="841" spans="1:26" s="4" customFormat="1" ht="31.5" customHeight="1" thickBot="1">
      <c r="A841" s="434" t="s">
        <v>237</v>
      </c>
      <c r="B841" s="435"/>
      <c r="C841" s="435"/>
      <c r="D841" s="435"/>
      <c r="E841" s="436"/>
      <c r="F841" s="1"/>
      <c r="G841" s="1"/>
      <c r="H841" s="437" t="s">
        <v>238</v>
      </c>
      <c r="I841" s="438"/>
      <c r="J841" s="438"/>
      <c r="K841" s="2" t="s">
        <v>239</v>
      </c>
      <c r="L841" s="439" t="s">
        <v>240</v>
      </c>
      <c r="M841" s="439"/>
      <c r="N841" s="440"/>
      <c r="O841" s="3"/>
      <c r="P841" s="51"/>
      <c r="Q841" s="51"/>
      <c r="R841" s="51"/>
      <c r="S841" s="1"/>
      <c r="T841" s="441" t="s">
        <v>241</v>
      </c>
      <c r="U841" s="442"/>
      <c r="V841" s="197">
        <f>V843/V848</f>
        <v>0.008181673052362708</v>
      </c>
      <c r="W841" s="197">
        <f>W843/W848</f>
        <v>0.007958801498127341</v>
      </c>
      <c r="X841" s="197">
        <f>AVERAGE(V841,W841)</f>
        <v>0.008070237275245026</v>
      </c>
      <c r="Y841" s="37" t="s">
        <v>242</v>
      </c>
      <c r="Z841" s="38">
        <f>ROUND(X841*1440,0)/1440</f>
        <v>0.008333333333333333</v>
      </c>
    </row>
    <row r="842" spans="1:26" s="4" customFormat="1" ht="9" customHeight="1" thickBo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3"/>
      <c r="P842" s="3"/>
      <c r="Q842" s="3"/>
      <c r="R842" s="1"/>
      <c r="S842" s="1"/>
      <c r="T842" s="1"/>
      <c r="U842" s="1"/>
      <c r="V842" s="197">
        <v>0.23263888888888887</v>
      </c>
      <c r="W842" s="197">
        <v>0.23611111111111113</v>
      </c>
      <c r="X842" s="1"/>
      <c r="Y842" s="1"/>
      <c r="Z842" s="9"/>
    </row>
    <row r="843" spans="1:26" s="4" customFormat="1" ht="19.5" customHeight="1" thickBot="1">
      <c r="A843" s="443" t="s">
        <v>243</v>
      </c>
      <c r="B843" s="444"/>
      <c r="C843" s="447" t="s">
        <v>244</v>
      </c>
      <c r="D843" s="448"/>
      <c r="E843" s="448"/>
      <c r="F843" s="448"/>
      <c r="G843" s="448"/>
      <c r="H843" s="448"/>
      <c r="I843" s="449"/>
      <c r="J843" s="450" t="s">
        <v>245</v>
      </c>
      <c r="K843" s="451"/>
      <c r="L843" s="451"/>
      <c r="M843" s="452"/>
      <c r="N843" s="417" t="s">
        <v>246</v>
      </c>
      <c r="O843" s="418"/>
      <c r="P843" s="419">
        <f>MINUTE(Z841)</f>
        <v>12</v>
      </c>
      <c r="Q843" s="420"/>
      <c r="R843" s="1"/>
      <c r="S843" s="5" t="s">
        <v>247</v>
      </c>
      <c r="T843" s="445">
        <v>0.07083333333333333</v>
      </c>
      <c r="U843" s="446"/>
      <c r="V843" s="197">
        <f>V844-V842</f>
        <v>0.7118055555555557</v>
      </c>
      <c r="W843" s="197">
        <f>W844-W842</f>
        <v>0.7083333333333334</v>
      </c>
      <c r="X843" s="1"/>
      <c r="Y843" s="1"/>
      <c r="Z843" s="9"/>
    </row>
    <row r="844" spans="1:26" s="4" customFormat="1" ht="9" customHeight="1" thickBo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97">
        <v>0.9444444444444445</v>
      </c>
      <c r="W844" s="197">
        <v>0.9444444444444445</v>
      </c>
      <c r="X844" s="1"/>
      <c r="Y844" s="1"/>
      <c r="Z844" s="9"/>
    </row>
    <row r="845" spans="1:26" s="4" customFormat="1" ht="19.5" customHeight="1">
      <c r="A845" s="432" t="s">
        <v>248</v>
      </c>
      <c r="B845" s="425">
        <v>1</v>
      </c>
      <c r="C845" s="425"/>
      <c r="D845" s="425">
        <v>2</v>
      </c>
      <c r="E845" s="425"/>
      <c r="F845" s="425">
        <v>3</v>
      </c>
      <c r="G845" s="425"/>
      <c r="H845" s="425">
        <v>4</v>
      </c>
      <c r="I845" s="425"/>
      <c r="J845" s="425">
        <v>5</v>
      </c>
      <c r="K845" s="425"/>
      <c r="L845" s="425">
        <v>6</v>
      </c>
      <c r="M845" s="425"/>
      <c r="N845" s="425">
        <v>7</v>
      </c>
      <c r="O845" s="425"/>
      <c r="P845" s="425">
        <v>8</v>
      </c>
      <c r="Q845" s="425"/>
      <c r="R845" s="425">
        <v>9</v>
      </c>
      <c r="S845" s="425"/>
      <c r="T845" s="426">
        <v>10</v>
      </c>
      <c r="U845" s="427"/>
      <c r="V845" s="197"/>
      <c r="W845" s="197"/>
      <c r="X845" s="1"/>
      <c r="Y845" s="1"/>
      <c r="Z845" s="9"/>
    </row>
    <row r="846" spans="1:26" s="4" customFormat="1" ht="19.5" customHeight="1">
      <c r="A846" s="433"/>
      <c r="B846" s="6" t="s">
        <v>137</v>
      </c>
      <c r="C846" s="6" t="s">
        <v>138</v>
      </c>
      <c r="D846" s="6" t="s">
        <v>137</v>
      </c>
      <c r="E846" s="6" t="s">
        <v>138</v>
      </c>
      <c r="F846" s="6" t="s">
        <v>137</v>
      </c>
      <c r="G846" s="6" t="s">
        <v>138</v>
      </c>
      <c r="H846" s="6" t="s">
        <v>137</v>
      </c>
      <c r="I846" s="6" t="s">
        <v>138</v>
      </c>
      <c r="J846" s="6" t="s">
        <v>137</v>
      </c>
      <c r="K846" s="6" t="s">
        <v>138</v>
      </c>
      <c r="L846" s="6"/>
      <c r="M846" s="6"/>
      <c r="N846" s="6"/>
      <c r="O846" s="6"/>
      <c r="P846" s="6"/>
      <c r="Q846" s="6"/>
      <c r="R846" s="6"/>
      <c r="S846" s="6"/>
      <c r="T846" s="13"/>
      <c r="U846" s="41"/>
      <c r="V846" s="1"/>
      <c r="W846" s="1"/>
      <c r="X846" s="1"/>
      <c r="Y846" s="1"/>
      <c r="Z846" s="9"/>
    </row>
    <row r="847" spans="1:26" s="4" customFormat="1" ht="23.25" customHeight="1">
      <c r="A847" s="153" t="s">
        <v>139</v>
      </c>
      <c r="B847" s="40"/>
      <c r="C847" s="99" t="s">
        <v>249</v>
      </c>
      <c r="D847" s="35">
        <v>0.29444444444444456</v>
      </c>
      <c r="E847" s="10">
        <v>0.367361111111111</v>
      </c>
      <c r="F847" s="35">
        <v>0.45972222222222225</v>
      </c>
      <c r="G847" s="10">
        <v>0.5305555555555552</v>
      </c>
      <c r="H847" s="35">
        <v>0.644444444444444</v>
      </c>
      <c r="I847" s="10">
        <v>0.7201388888888879</v>
      </c>
      <c r="J847" s="35">
        <v>0.8090277777777768</v>
      </c>
      <c r="K847" s="10">
        <v>0.8958333333333317</v>
      </c>
      <c r="L847" s="257"/>
      <c r="M847" s="257"/>
      <c r="N847" s="257"/>
      <c r="O847" s="257"/>
      <c r="P847" s="257"/>
      <c r="Q847" s="257"/>
      <c r="R847" s="257"/>
      <c r="S847" s="257"/>
      <c r="T847" s="257"/>
      <c r="U847" s="34"/>
      <c r="V847" s="199">
        <f>COUNTA(B847:U879)</f>
        <v>176</v>
      </c>
      <c r="W847" s="205">
        <f>V847/21/2</f>
        <v>4.190476190476191</v>
      </c>
      <c r="X847" s="1"/>
      <c r="Y847" s="1"/>
      <c r="Z847" s="9"/>
    </row>
    <row r="848" spans="1:26" s="4" customFormat="1" ht="23.25" customHeight="1">
      <c r="A848" s="258" t="s">
        <v>141</v>
      </c>
      <c r="B848" s="40"/>
      <c r="C848" s="99" t="s">
        <v>250</v>
      </c>
      <c r="D848" s="35">
        <v>0.30347222222222237</v>
      </c>
      <c r="E848" s="35">
        <v>0.3777777777777777</v>
      </c>
      <c r="F848" s="35">
        <v>0.46875000000000006</v>
      </c>
      <c r="G848" s="35">
        <v>0.539583333333333</v>
      </c>
      <c r="H848" s="35">
        <v>0.6520833333333329</v>
      </c>
      <c r="I848" s="35">
        <v>0.7291666666666656</v>
      </c>
      <c r="J848" s="35">
        <v>0.8173611111111101</v>
      </c>
      <c r="K848" s="35">
        <v>0.9062499999999983</v>
      </c>
      <c r="L848" s="257"/>
      <c r="M848" s="257"/>
      <c r="N848" s="257"/>
      <c r="O848" s="257"/>
      <c r="P848" s="257"/>
      <c r="Q848" s="257"/>
      <c r="R848" s="257"/>
      <c r="S848" s="257"/>
      <c r="T848" s="257"/>
      <c r="U848" s="34"/>
      <c r="V848" s="198">
        <f>COUNTA(B847:B879,D847:D879,F847:F879,H847:H879,J847:J879,L847:L879,N847:N879,P847:P879,R847:R879,T847:T879)</f>
        <v>87</v>
      </c>
      <c r="W848" s="198">
        <f>COUNTA(C847:C879,E847:E879,G847:G879,I847:I879,K847:K879,M847:M879,O847:O879,Q847:Q879,S847:S879,U847:U879)</f>
        <v>89</v>
      </c>
      <c r="X848" s="1"/>
      <c r="Y848" s="1">
        <f>(V848+W848)/2</f>
        <v>88</v>
      </c>
      <c r="Z848" s="9"/>
    </row>
    <row r="849" spans="1:26" s="4" customFormat="1" ht="23.25" customHeight="1">
      <c r="A849" s="153" t="s">
        <v>143</v>
      </c>
      <c r="B849" s="35"/>
      <c r="C849" s="35">
        <v>0.23958333333333334</v>
      </c>
      <c r="D849" s="35">
        <v>0.3118055555555557</v>
      </c>
      <c r="E849" s="10">
        <v>0.3881944444444444</v>
      </c>
      <c r="F849" s="35">
        <v>0.47777777777777786</v>
      </c>
      <c r="G849" s="10">
        <v>0.5486111111111107</v>
      </c>
      <c r="H849" s="35">
        <v>0.6597222222222218</v>
      </c>
      <c r="I849" s="10">
        <v>0.7381944444444434</v>
      </c>
      <c r="J849" s="35">
        <v>0.8256944444444434</v>
      </c>
      <c r="K849" s="10">
        <v>0.916666666666665</v>
      </c>
      <c r="L849" s="257"/>
      <c r="M849" s="257"/>
      <c r="N849" s="257"/>
      <c r="O849" s="257"/>
      <c r="P849" s="257"/>
      <c r="Q849" s="257"/>
      <c r="R849" s="257"/>
      <c r="S849" s="257"/>
      <c r="T849" s="257"/>
      <c r="U849" s="34"/>
      <c r="V849" s="101" t="s">
        <v>251</v>
      </c>
      <c r="W849" s="101" t="s">
        <v>252</v>
      </c>
      <c r="X849" s="1"/>
      <c r="Y849" s="1" t="s">
        <v>253</v>
      </c>
      <c r="Z849" s="9"/>
    </row>
    <row r="850" spans="1:26" s="4" customFormat="1" ht="23.25" customHeight="1">
      <c r="A850" s="258" t="s">
        <v>147</v>
      </c>
      <c r="B850" s="35"/>
      <c r="C850" s="35">
        <v>0.2451388888888889</v>
      </c>
      <c r="D850" s="35">
        <v>0.3208333333333335</v>
      </c>
      <c r="E850" s="35">
        <v>0.39791666666666664</v>
      </c>
      <c r="F850" s="35">
        <v>0.48680555555555566</v>
      </c>
      <c r="G850" s="35">
        <v>0.5576388888888885</v>
      </c>
      <c r="H850" s="35">
        <v>0.6673611111111106</v>
      </c>
      <c r="I850" s="35">
        <v>0.7472222222222211</v>
      </c>
      <c r="J850" s="35">
        <v>0.8340277777777767</v>
      </c>
      <c r="K850" s="35">
        <v>0.9270833333333316</v>
      </c>
      <c r="L850" s="257"/>
      <c r="M850" s="257"/>
      <c r="N850" s="257"/>
      <c r="O850" s="257"/>
      <c r="P850" s="257"/>
      <c r="Q850" s="257"/>
      <c r="R850" s="257"/>
      <c r="S850" s="257"/>
      <c r="T850" s="257"/>
      <c r="U850" s="34"/>
      <c r="V850" s="161" t="s">
        <v>1</v>
      </c>
      <c r="W850" s="161" t="s">
        <v>2</v>
      </c>
      <c r="X850" s="1"/>
      <c r="Y850" s="1"/>
      <c r="Z850" s="9"/>
    </row>
    <row r="851" spans="1:26" s="4" customFormat="1" ht="23.25" customHeight="1">
      <c r="A851" s="153" t="s">
        <v>148</v>
      </c>
      <c r="B851" s="35"/>
      <c r="C851" s="35">
        <v>0.25069444444444444</v>
      </c>
      <c r="D851" s="35">
        <v>0.3298611111111113</v>
      </c>
      <c r="E851" s="10">
        <v>0.40625</v>
      </c>
      <c r="F851" s="35">
        <v>0.49583333333333346</v>
      </c>
      <c r="G851" s="10">
        <v>0.5666666666666662</v>
      </c>
      <c r="H851" s="35">
        <v>0.6749999999999995</v>
      </c>
      <c r="I851" s="10">
        <v>0.7562499999999989</v>
      </c>
      <c r="J851" s="35">
        <v>0.84236111111111</v>
      </c>
      <c r="K851" s="10">
        <v>0.9374999999999982</v>
      </c>
      <c r="L851" s="257"/>
      <c r="M851" s="257"/>
      <c r="N851" s="257"/>
      <c r="O851" s="257"/>
      <c r="P851" s="257"/>
      <c r="Q851" s="257"/>
      <c r="R851" s="257"/>
      <c r="S851" s="257"/>
      <c r="T851" s="257"/>
      <c r="U851" s="34"/>
      <c r="V851" s="259">
        <f aca="true" t="shared" si="15" ref="V851:V858">J855-J854</f>
        <v>0.008333333333333304</v>
      </c>
      <c r="W851" s="202">
        <f>I866-I865</f>
        <v>0.008333333333333304</v>
      </c>
      <c r="X851" s="1"/>
      <c r="Y851" s="1"/>
      <c r="Z851" s="9"/>
    </row>
    <row r="852" spans="1:26" s="4" customFormat="1" ht="23.25" customHeight="1">
      <c r="A852" s="258" t="s">
        <v>149</v>
      </c>
      <c r="B852" s="35"/>
      <c r="C852" s="35">
        <v>0.25625</v>
      </c>
      <c r="D852" s="35">
        <v>0.3381944444444447</v>
      </c>
      <c r="E852" s="35">
        <v>0.41458333333333336</v>
      </c>
      <c r="F852" s="35">
        <v>0.5048611111111112</v>
      </c>
      <c r="G852" s="35">
        <v>0.575694444444444</v>
      </c>
      <c r="H852" s="35">
        <v>0.6826388888888884</v>
      </c>
      <c r="I852" s="35">
        <v>0.7652777777777766</v>
      </c>
      <c r="J852" s="35">
        <v>0.8506944444444433</v>
      </c>
      <c r="K852" s="35"/>
      <c r="L852" s="257"/>
      <c r="M852" s="257"/>
      <c r="N852" s="257"/>
      <c r="O852" s="257"/>
      <c r="P852" s="257"/>
      <c r="Q852" s="257"/>
      <c r="R852" s="257"/>
      <c r="S852" s="257"/>
      <c r="T852" s="257"/>
      <c r="U852" s="34"/>
      <c r="V852" s="259">
        <f t="shared" si="15"/>
        <v>0.008333333333333304</v>
      </c>
      <c r="W852" s="202">
        <f>I867-I866</f>
        <v>0.009722222222222188</v>
      </c>
      <c r="X852" s="1"/>
      <c r="Y852" s="1"/>
      <c r="Z852" s="9"/>
    </row>
    <row r="853" spans="1:26" s="4" customFormat="1" ht="23.25" customHeight="1">
      <c r="A853" s="153" t="s">
        <v>150</v>
      </c>
      <c r="B853" s="35"/>
      <c r="C853" s="35">
        <v>0.26111111111111107</v>
      </c>
      <c r="D853" s="35">
        <v>0.34652777777777805</v>
      </c>
      <c r="E853" s="10">
        <v>0.4222222222222222</v>
      </c>
      <c r="F853" s="35">
        <v>0.513888888888889</v>
      </c>
      <c r="G853" s="10">
        <v>0.5847222222222217</v>
      </c>
      <c r="H853" s="35">
        <v>0.6902777777777772</v>
      </c>
      <c r="I853" s="10">
        <v>0.7743055555555544</v>
      </c>
      <c r="J853" s="35">
        <v>0.8590277777777766</v>
      </c>
      <c r="K853" s="35"/>
      <c r="L853" s="257"/>
      <c r="M853" s="257"/>
      <c r="N853" s="257"/>
      <c r="O853" s="257"/>
      <c r="P853" s="257"/>
      <c r="Q853" s="257"/>
      <c r="R853" s="257"/>
      <c r="S853" s="257"/>
      <c r="T853" s="257"/>
      <c r="U853" s="34"/>
      <c r="V853" s="259">
        <f t="shared" si="15"/>
        <v>0.008333333333333304</v>
      </c>
      <c r="W853" s="202">
        <f>K847-I867</f>
        <v>0.01041666666666663</v>
      </c>
      <c r="X853" s="1"/>
      <c r="Y853" s="1"/>
      <c r="Z853" s="9"/>
    </row>
    <row r="854" spans="1:26" s="4" customFormat="1" ht="23.25" customHeight="1">
      <c r="A854" s="258" t="s">
        <v>151</v>
      </c>
      <c r="B854" s="40"/>
      <c r="C854" s="35">
        <v>0.26597222222222217</v>
      </c>
      <c r="D854" s="35">
        <v>0.3548611111111114</v>
      </c>
      <c r="E854" s="35">
        <v>0.42916666666666664</v>
      </c>
      <c r="F854" s="35">
        <v>0.5229166666666667</v>
      </c>
      <c r="G854" s="35">
        <v>0.5937499999999994</v>
      </c>
      <c r="H854" s="35">
        <v>0.6979166666666661</v>
      </c>
      <c r="I854" s="35">
        <v>0.7833333333333321</v>
      </c>
      <c r="J854" s="35">
        <v>0.8673611111111099</v>
      </c>
      <c r="K854" s="35"/>
      <c r="L854" s="257"/>
      <c r="M854" s="257"/>
      <c r="N854" s="257"/>
      <c r="O854" s="257"/>
      <c r="P854" s="257"/>
      <c r="Q854" s="257"/>
      <c r="R854" s="257"/>
      <c r="S854" s="257"/>
      <c r="T854" s="257"/>
      <c r="U854" s="34"/>
      <c r="V854" s="259">
        <f t="shared" si="15"/>
        <v>0.008333333333333304</v>
      </c>
      <c r="W854" s="202">
        <f>K848-K847</f>
        <v>0.01041666666666663</v>
      </c>
      <c r="X854" s="1"/>
      <c r="Y854" s="1"/>
      <c r="Z854" s="9"/>
    </row>
    <row r="855" spans="1:26" s="4" customFormat="1" ht="23.25" customHeight="1">
      <c r="A855" s="153" t="s">
        <v>152</v>
      </c>
      <c r="B855" s="75"/>
      <c r="C855" s="203">
        <v>0.27083333333333326</v>
      </c>
      <c r="D855" s="35">
        <v>0.36250000000000027</v>
      </c>
      <c r="E855" s="10">
        <v>0.4354166666666666</v>
      </c>
      <c r="F855" s="35">
        <v>0.5319444444444444</v>
      </c>
      <c r="G855" s="10">
        <v>0.6027777777777772</v>
      </c>
      <c r="H855" s="35">
        <v>0.7055555555555549</v>
      </c>
      <c r="I855" s="10">
        <v>0.7916666666666654</v>
      </c>
      <c r="J855" s="35">
        <v>0.8756944444444432</v>
      </c>
      <c r="K855" s="35"/>
      <c r="L855" s="257"/>
      <c r="M855" s="257"/>
      <c r="N855" s="257"/>
      <c r="O855" s="257"/>
      <c r="P855" s="257"/>
      <c r="Q855" s="257"/>
      <c r="R855" s="257"/>
      <c r="S855" s="257"/>
      <c r="T855" s="257"/>
      <c r="U855" s="34"/>
      <c r="V855" s="259">
        <f t="shared" si="15"/>
        <v>0.008333333333333304</v>
      </c>
      <c r="W855" s="202">
        <f>K850-K849</f>
        <v>0.01041666666666663</v>
      </c>
      <c r="X855" s="1"/>
      <c r="Y855" s="1"/>
      <c r="Z855" s="9"/>
    </row>
    <row r="856" spans="1:26" s="4" customFormat="1" ht="23.25" customHeight="1">
      <c r="A856" s="258" t="s">
        <v>153</v>
      </c>
      <c r="B856" s="40"/>
      <c r="C856" s="203">
        <v>0.27569444444444435</v>
      </c>
      <c r="D856" s="35">
        <v>0.37013888888888913</v>
      </c>
      <c r="E856" s="35">
        <v>0.44236111111111104</v>
      </c>
      <c r="F856" s="35">
        <v>0.5409722222222222</v>
      </c>
      <c r="G856" s="35">
        <v>0.6118055555555549</v>
      </c>
      <c r="H856" s="35">
        <v>0.7131944444444438</v>
      </c>
      <c r="I856" s="35">
        <v>0.7999999999999987</v>
      </c>
      <c r="J856" s="35">
        <v>0.8840277777777765</v>
      </c>
      <c r="K856" s="35"/>
      <c r="L856" s="257"/>
      <c r="M856" s="257"/>
      <c r="N856" s="257"/>
      <c r="O856" s="257"/>
      <c r="P856" s="257"/>
      <c r="Q856" s="257"/>
      <c r="R856" s="257"/>
      <c r="S856" s="257"/>
      <c r="T856" s="257"/>
      <c r="U856" s="34"/>
      <c r="V856" s="259">
        <f t="shared" si="15"/>
        <v>0.008333333333333304</v>
      </c>
      <c r="W856" s="202">
        <f>K851-K850</f>
        <v>0.01041666666666663</v>
      </c>
      <c r="X856" s="1"/>
      <c r="Y856" s="1"/>
      <c r="Z856" s="260"/>
    </row>
    <row r="857" spans="1:26" s="4" customFormat="1" ht="23.25" customHeight="1">
      <c r="A857" s="153" t="s">
        <v>154</v>
      </c>
      <c r="B857" s="40"/>
      <c r="C857" s="203">
        <v>0.28055555555555545</v>
      </c>
      <c r="D857" s="35">
        <v>0.377777777777778</v>
      </c>
      <c r="E857" s="10">
        <v>0.44930555555555546</v>
      </c>
      <c r="F857" s="35">
        <v>0.5499999999999999</v>
      </c>
      <c r="G857" s="10">
        <v>0.6215277777777771</v>
      </c>
      <c r="H857" s="35">
        <v>0.7208333333333327</v>
      </c>
      <c r="I857" s="10">
        <v>0.808333333333332</v>
      </c>
      <c r="J857" s="35">
        <v>0.8923611111111098</v>
      </c>
      <c r="K857" s="35"/>
      <c r="L857" s="257"/>
      <c r="M857" s="257"/>
      <c r="N857" s="257"/>
      <c r="O857" s="257"/>
      <c r="P857" s="257"/>
      <c r="Q857" s="257"/>
      <c r="R857" s="257"/>
      <c r="S857" s="257"/>
      <c r="T857" s="257"/>
      <c r="U857" s="34"/>
      <c r="V857" s="259">
        <f t="shared" si="15"/>
        <v>0.008333333333333304</v>
      </c>
      <c r="W857" s="202"/>
      <c r="X857" s="1"/>
      <c r="Y857" s="1"/>
      <c r="Z857" s="9"/>
    </row>
    <row r="858" spans="1:26" s="4" customFormat="1" ht="23.25" customHeight="1">
      <c r="A858" s="258" t="s">
        <v>155</v>
      </c>
      <c r="B858" s="40"/>
      <c r="C858" s="203">
        <v>0.28541666666666654</v>
      </c>
      <c r="D858" s="35">
        <v>0.3847222222222224</v>
      </c>
      <c r="E858" s="35">
        <v>0.45555555555555544</v>
      </c>
      <c r="F858" s="35">
        <v>0.5590277777777777</v>
      </c>
      <c r="G858" s="35">
        <v>0.6312499999999993</v>
      </c>
      <c r="H858" s="35">
        <v>0.7284722222222215</v>
      </c>
      <c r="I858" s="35">
        <v>0.8159722222222209</v>
      </c>
      <c r="J858" s="35">
        <v>0.9006944444444431</v>
      </c>
      <c r="K858" s="35"/>
      <c r="L858" s="257"/>
      <c r="M858" s="257"/>
      <c r="N858" s="257"/>
      <c r="O858" s="257"/>
      <c r="P858" s="257"/>
      <c r="Q858" s="257"/>
      <c r="R858" s="257"/>
      <c r="S858" s="257"/>
      <c r="T858" s="257"/>
      <c r="U858" s="34"/>
      <c r="V858" s="259">
        <f t="shared" si="15"/>
        <v>0.008333333333333304</v>
      </c>
      <c r="W858" s="202"/>
      <c r="X858" s="1"/>
      <c r="Y858" s="1"/>
      <c r="Z858" s="9"/>
    </row>
    <row r="859" spans="1:26" s="4" customFormat="1" ht="23.25" customHeight="1">
      <c r="A859" s="68" t="s">
        <v>254</v>
      </c>
      <c r="B859" s="40"/>
      <c r="C859" s="203">
        <v>0.29027777777777763</v>
      </c>
      <c r="D859" s="35">
        <v>0.39166666666666683</v>
      </c>
      <c r="E859" s="10">
        <v>0.46249999999999986</v>
      </c>
      <c r="F859" s="35">
        <v>0.5680555555555554</v>
      </c>
      <c r="G859" s="10">
        <v>0.6409722222222215</v>
      </c>
      <c r="H859" s="35">
        <v>0.7361111111111104</v>
      </c>
      <c r="I859" s="10">
        <v>0.8236111111111097</v>
      </c>
      <c r="J859" s="35">
        <v>0.9090277777777764</v>
      </c>
      <c r="K859" s="35"/>
      <c r="L859" s="257"/>
      <c r="M859" s="257"/>
      <c r="N859" s="257"/>
      <c r="O859" s="257"/>
      <c r="P859" s="257"/>
      <c r="Q859" s="257"/>
      <c r="R859" s="257"/>
      <c r="S859" s="257"/>
      <c r="T859" s="257"/>
      <c r="U859" s="34"/>
      <c r="V859" s="1"/>
      <c r="W859" s="202"/>
      <c r="X859" s="1"/>
      <c r="Y859" s="1"/>
      <c r="Z859" s="9"/>
    </row>
    <row r="860" spans="1:26" s="4" customFormat="1" ht="23.25" customHeight="1">
      <c r="A860" s="258" t="s">
        <v>157</v>
      </c>
      <c r="B860" s="40" t="s">
        <v>255</v>
      </c>
      <c r="C860" s="203">
        <v>0.29513888888888873</v>
      </c>
      <c r="D860" s="35">
        <v>0.39861111111111125</v>
      </c>
      <c r="E860" s="35">
        <v>0.4694444444444443</v>
      </c>
      <c r="F860" s="35">
        <v>0.5770833333333332</v>
      </c>
      <c r="G860" s="35">
        <v>0.6506944444444437</v>
      </c>
      <c r="H860" s="35">
        <v>0.7437499999999992</v>
      </c>
      <c r="I860" s="35">
        <v>0.8305555555555542</v>
      </c>
      <c r="J860" s="35">
        <v>0.9173611111111097</v>
      </c>
      <c r="K860" s="35"/>
      <c r="L860" s="257"/>
      <c r="M860" s="257"/>
      <c r="N860" s="257"/>
      <c r="O860" s="257"/>
      <c r="P860" s="257"/>
      <c r="Q860" s="257"/>
      <c r="R860" s="257"/>
      <c r="S860" s="257"/>
      <c r="T860" s="257"/>
      <c r="U860" s="34"/>
      <c r="V860" s="1"/>
      <c r="W860" s="1"/>
      <c r="X860" s="1"/>
      <c r="Y860" s="1"/>
      <c r="Z860" s="9"/>
    </row>
    <row r="861" spans="1:26" s="4" customFormat="1" ht="23.25" customHeight="1">
      <c r="A861" s="68" t="s">
        <v>159</v>
      </c>
      <c r="B861" s="40" t="s">
        <v>256</v>
      </c>
      <c r="C861" s="203">
        <v>0.2999999999999998</v>
      </c>
      <c r="D861" s="35">
        <v>0.40555555555555567</v>
      </c>
      <c r="E861" s="10">
        <v>0.4763888888888887</v>
      </c>
      <c r="F861" s="35">
        <v>0.5861111111111109</v>
      </c>
      <c r="G861" s="10">
        <v>0.6597222222222214</v>
      </c>
      <c r="H861" s="35">
        <v>0.7513888888888881</v>
      </c>
      <c r="I861" s="10">
        <v>0.8374999999999986</v>
      </c>
      <c r="J861" s="35">
        <v>0.925694444444443</v>
      </c>
      <c r="K861" s="35"/>
      <c r="L861" s="257"/>
      <c r="M861" s="257"/>
      <c r="N861" s="257"/>
      <c r="O861" s="257"/>
      <c r="P861" s="257"/>
      <c r="Q861" s="257"/>
      <c r="R861" s="257"/>
      <c r="S861" s="257"/>
      <c r="T861" s="257"/>
      <c r="U861" s="34"/>
      <c r="V861" s="1"/>
      <c r="W861" s="1"/>
      <c r="X861" s="1"/>
      <c r="Y861" s="1"/>
      <c r="Z861" s="9"/>
    </row>
    <row r="862" spans="1:26" s="4" customFormat="1" ht="23.25" customHeight="1">
      <c r="A862" s="258" t="s">
        <v>161</v>
      </c>
      <c r="B862" s="35">
        <v>0.23958333333333334</v>
      </c>
      <c r="C862" s="203">
        <v>0.30694444444444424</v>
      </c>
      <c r="D862" s="35">
        <v>0.41180555555555565</v>
      </c>
      <c r="E862" s="35">
        <v>0.4826388888888887</v>
      </c>
      <c r="F862" s="35">
        <v>0.5944444444444442</v>
      </c>
      <c r="G862" s="35">
        <v>0.6680555555555547</v>
      </c>
      <c r="H862" s="35">
        <v>0.759027777777777</v>
      </c>
      <c r="I862" s="35">
        <v>0.844444444444443</v>
      </c>
      <c r="J862" s="10">
        <v>0.9340277777777763</v>
      </c>
      <c r="K862" s="10"/>
      <c r="L862" s="257"/>
      <c r="M862" s="257"/>
      <c r="N862" s="257"/>
      <c r="O862" s="257"/>
      <c r="P862" s="257"/>
      <c r="Q862" s="257"/>
      <c r="R862" s="257"/>
      <c r="S862" s="257"/>
      <c r="T862" s="257"/>
      <c r="U862" s="34"/>
      <c r="V862" s="1"/>
      <c r="W862" s="1"/>
      <c r="X862" s="1"/>
      <c r="Y862" s="1"/>
      <c r="Z862" s="9"/>
    </row>
    <row r="863" spans="1:26" s="4" customFormat="1" ht="23.25" customHeight="1">
      <c r="A863" s="153" t="s">
        <v>162</v>
      </c>
      <c r="B863" s="35">
        <v>0.25</v>
      </c>
      <c r="C863" s="10">
        <v>0.31597222222222204</v>
      </c>
      <c r="D863" s="35">
        <v>0.4194444444444445</v>
      </c>
      <c r="E863" s="10">
        <v>0.49027777777777753</v>
      </c>
      <c r="F863" s="35">
        <v>0.6027777777777775</v>
      </c>
      <c r="G863" s="10">
        <v>0.676388888888888</v>
      </c>
      <c r="H863" s="35">
        <v>0.7673611111111103</v>
      </c>
      <c r="I863" s="10">
        <v>0.8513888888888874</v>
      </c>
      <c r="J863" s="10"/>
      <c r="K863" s="10"/>
      <c r="L863" s="257"/>
      <c r="M863" s="257"/>
      <c r="N863" s="257"/>
      <c r="O863" s="257"/>
      <c r="P863" s="257"/>
      <c r="Q863" s="257"/>
      <c r="R863" s="257"/>
      <c r="S863" s="257"/>
      <c r="T863" s="257"/>
      <c r="U863" s="34"/>
      <c r="V863" s="1"/>
      <c r="W863" s="1"/>
      <c r="X863" s="1"/>
      <c r="Y863" s="1"/>
      <c r="Z863" s="9"/>
    </row>
    <row r="864" spans="1:26" s="4" customFormat="1" ht="23.25" customHeight="1">
      <c r="A864" s="258" t="s">
        <v>163</v>
      </c>
      <c r="B864" s="35">
        <v>0.25972222222222224</v>
      </c>
      <c r="C864" s="35">
        <v>0.3256944444444443</v>
      </c>
      <c r="D864" s="35">
        <v>0.42708333333333337</v>
      </c>
      <c r="E864" s="35">
        <v>0.4979166666666664</v>
      </c>
      <c r="F864" s="35">
        <v>0.6111111111111108</v>
      </c>
      <c r="G864" s="35">
        <v>0.6847222222222213</v>
      </c>
      <c r="H864" s="35">
        <v>0.7756944444444436</v>
      </c>
      <c r="I864" s="35">
        <v>0.8590277777777763</v>
      </c>
      <c r="J864" s="10"/>
      <c r="K864" s="10"/>
      <c r="L864" s="257"/>
      <c r="M864" s="257"/>
      <c r="N864" s="257"/>
      <c r="O864" s="257"/>
      <c r="P864" s="257"/>
      <c r="Q864" s="257"/>
      <c r="R864" s="257"/>
      <c r="S864" s="257"/>
      <c r="T864" s="257"/>
      <c r="U864" s="34"/>
      <c r="V864" s="1"/>
      <c r="W864" s="1"/>
      <c r="X864" s="1"/>
      <c r="Y864" s="1"/>
      <c r="Z864" s="9"/>
    </row>
    <row r="865" spans="1:26" s="4" customFormat="1" ht="23.25" customHeight="1">
      <c r="A865" s="68" t="s">
        <v>164</v>
      </c>
      <c r="B865" s="35">
        <v>0.26875000000000004</v>
      </c>
      <c r="C865" s="10">
        <v>0.33611111111111097</v>
      </c>
      <c r="D865" s="35">
        <v>0.43472222222222223</v>
      </c>
      <c r="E865" s="10">
        <v>0.5055555555555553</v>
      </c>
      <c r="F865" s="35">
        <v>0.6194444444444441</v>
      </c>
      <c r="G865" s="10">
        <v>0.6930555555555546</v>
      </c>
      <c r="H865" s="35">
        <v>0.7840277777777769</v>
      </c>
      <c r="I865" s="10">
        <v>0.8673611111111096</v>
      </c>
      <c r="J865" s="10"/>
      <c r="K865" s="10"/>
      <c r="L865" s="257"/>
      <c r="M865" s="257"/>
      <c r="N865" s="257"/>
      <c r="O865" s="257"/>
      <c r="P865" s="257"/>
      <c r="Q865" s="257"/>
      <c r="R865" s="257"/>
      <c r="S865" s="257"/>
      <c r="T865" s="257"/>
      <c r="U865" s="34"/>
      <c r="V865" s="1"/>
      <c r="W865" s="1"/>
      <c r="X865" s="1"/>
      <c r="Y865" s="1"/>
      <c r="Z865" s="9"/>
    </row>
    <row r="866" spans="1:26" s="4" customFormat="1" ht="23.25" customHeight="1">
      <c r="A866" s="258" t="s">
        <v>165</v>
      </c>
      <c r="B866" s="35">
        <v>0.27777777777777785</v>
      </c>
      <c r="C866" s="35">
        <v>0.34652777777777766</v>
      </c>
      <c r="D866" s="35">
        <v>0.4423611111111111</v>
      </c>
      <c r="E866" s="35">
        <v>0.5131944444444442</v>
      </c>
      <c r="F866" s="35">
        <v>0.6277777777777774</v>
      </c>
      <c r="G866" s="35">
        <v>0.7020833333333324</v>
      </c>
      <c r="H866" s="35">
        <v>0.7923611111111102</v>
      </c>
      <c r="I866" s="35">
        <v>0.8756944444444429</v>
      </c>
      <c r="J866" s="10"/>
      <c r="K866" s="7"/>
      <c r="L866" s="257"/>
      <c r="M866" s="257"/>
      <c r="N866" s="257"/>
      <c r="O866" s="257"/>
      <c r="P866" s="257"/>
      <c r="Q866" s="257"/>
      <c r="R866" s="257"/>
      <c r="S866" s="257"/>
      <c r="T866" s="257"/>
      <c r="U866" s="34"/>
      <c r="V866" s="1"/>
      <c r="W866" s="1"/>
      <c r="X866" s="1"/>
      <c r="Y866" s="1"/>
      <c r="Z866" s="9"/>
    </row>
    <row r="867" spans="1:26" s="4" customFormat="1" ht="23.25" customHeight="1">
      <c r="A867" s="102" t="s">
        <v>257</v>
      </c>
      <c r="B867" s="15">
        <v>0.2861111111111112</v>
      </c>
      <c r="C867" s="15">
        <v>0.35694444444444434</v>
      </c>
      <c r="D867" s="15">
        <v>0.45069444444444445</v>
      </c>
      <c r="E867" s="15">
        <v>0.5215277777777775</v>
      </c>
      <c r="F867" s="15">
        <v>0.6361111111111107</v>
      </c>
      <c r="G867" s="15">
        <v>0.7111111111111101</v>
      </c>
      <c r="H867" s="15">
        <v>0.8006944444444435</v>
      </c>
      <c r="I867" s="10">
        <v>0.8854166666666651</v>
      </c>
      <c r="J867" s="10"/>
      <c r="K867" s="10"/>
      <c r="L867" s="257"/>
      <c r="M867" s="257"/>
      <c r="N867" s="257"/>
      <c r="O867" s="257"/>
      <c r="P867" s="257"/>
      <c r="Q867" s="257"/>
      <c r="R867" s="257"/>
      <c r="S867" s="257"/>
      <c r="T867" s="257"/>
      <c r="U867" s="155"/>
      <c r="V867" s="1"/>
      <c r="W867" s="1"/>
      <c r="X867" s="1"/>
      <c r="Y867" s="1"/>
      <c r="Z867" s="9"/>
    </row>
    <row r="868" spans="1:26" s="4" customFormat="1" ht="23.25" customHeight="1">
      <c r="A868" s="102">
        <v>22</v>
      </c>
      <c r="B868" s="10"/>
      <c r="C868" s="10"/>
      <c r="D868" s="15"/>
      <c r="E868" s="10"/>
      <c r="F868" s="168"/>
      <c r="G868" s="10"/>
      <c r="H868" s="204"/>
      <c r="I868" s="10"/>
      <c r="J868" s="10"/>
      <c r="K868" s="10"/>
      <c r="L868" s="10"/>
      <c r="M868" s="10"/>
      <c r="N868" s="10"/>
      <c r="O868" s="10"/>
      <c r="P868" s="7"/>
      <c r="Q868" s="7"/>
      <c r="R868" s="7"/>
      <c r="S868" s="7"/>
      <c r="T868" s="7"/>
      <c r="U868" s="155"/>
      <c r="V868" s="1"/>
      <c r="W868" s="1"/>
      <c r="X868" s="1"/>
      <c r="Y868" s="1"/>
      <c r="Z868" s="9"/>
    </row>
    <row r="869" spans="1:26" s="4" customFormat="1" ht="23.25" customHeight="1">
      <c r="A869" s="102">
        <v>23</v>
      </c>
      <c r="B869" s="10"/>
      <c r="C869" s="10"/>
      <c r="D869" s="15"/>
      <c r="E869" s="10"/>
      <c r="F869" s="168"/>
      <c r="G869" s="10"/>
      <c r="H869" s="204"/>
      <c r="I869" s="10"/>
      <c r="J869" s="10"/>
      <c r="K869" s="10"/>
      <c r="L869" s="10"/>
      <c r="M869" s="10"/>
      <c r="N869" s="10"/>
      <c r="O869" s="10"/>
      <c r="P869" s="7"/>
      <c r="Q869" s="7"/>
      <c r="R869" s="7"/>
      <c r="S869" s="7"/>
      <c r="T869" s="7"/>
      <c r="U869" s="155"/>
      <c r="V869" s="1"/>
      <c r="W869" s="1"/>
      <c r="X869" s="1"/>
      <c r="Y869" s="1"/>
      <c r="Z869" s="9"/>
    </row>
    <row r="870" spans="1:26" s="4" customFormat="1" ht="23.25" customHeight="1">
      <c r="A870" s="102">
        <v>24</v>
      </c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155"/>
      <c r="V870" s="1"/>
      <c r="W870" s="1"/>
      <c r="X870" s="1"/>
      <c r="Y870" s="1"/>
      <c r="Z870" s="9"/>
    </row>
    <row r="871" spans="1:26" s="4" customFormat="1" ht="23.25" customHeight="1">
      <c r="A871" s="102">
        <v>25</v>
      </c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155"/>
      <c r="V871" s="1"/>
      <c r="W871" s="1"/>
      <c r="X871" s="1"/>
      <c r="Y871" s="1"/>
      <c r="Z871" s="9"/>
    </row>
    <row r="872" spans="1:26" s="4" customFormat="1" ht="23.25" customHeight="1">
      <c r="A872" s="102">
        <v>26</v>
      </c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155"/>
      <c r="V872" s="1"/>
      <c r="W872" s="1"/>
      <c r="X872" s="1"/>
      <c r="Y872" s="1"/>
      <c r="Z872" s="9"/>
    </row>
    <row r="873" spans="1:26" s="4" customFormat="1" ht="23.25" customHeight="1">
      <c r="A873" s="102">
        <v>27</v>
      </c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155"/>
      <c r="V873" s="1"/>
      <c r="W873" s="1"/>
      <c r="X873" s="1"/>
      <c r="Y873" s="1"/>
      <c r="Z873" s="9"/>
    </row>
    <row r="874" spans="1:26" s="4" customFormat="1" ht="23.25" customHeight="1">
      <c r="A874" s="102">
        <v>28</v>
      </c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155"/>
      <c r="V874" s="1"/>
      <c r="W874" s="1"/>
      <c r="X874" s="1"/>
      <c r="Y874" s="1"/>
      <c r="Z874" s="9"/>
    </row>
    <row r="875" spans="1:26" s="4" customFormat="1" ht="23.25" customHeight="1">
      <c r="A875" s="102">
        <v>29</v>
      </c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155"/>
      <c r="V875" s="1"/>
      <c r="W875" s="1"/>
      <c r="X875" s="1"/>
      <c r="Y875" s="1"/>
      <c r="Z875" s="9"/>
    </row>
    <row r="876" spans="1:26" s="4" customFormat="1" ht="23.25" customHeight="1">
      <c r="A876" s="102">
        <v>30</v>
      </c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155"/>
      <c r="V876" s="1"/>
      <c r="W876" s="1"/>
      <c r="X876" s="1"/>
      <c r="Y876" s="1"/>
      <c r="Z876" s="9"/>
    </row>
    <row r="877" spans="1:26" s="4" customFormat="1" ht="23.25" customHeight="1">
      <c r="A877" s="102">
        <v>31</v>
      </c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71"/>
      <c r="V877" s="1"/>
      <c r="W877" s="1"/>
      <c r="X877" s="1"/>
      <c r="Y877" s="1"/>
      <c r="Z877" s="9"/>
    </row>
    <row r="878" spans="1:26" s="4" customFormat="1" ht="23.25" customHeight="1">
      <c r="A878" s="102">
        <v>32</v>
      </c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71"/>
      <c r="V878" s="1"/>
      <c r="W878" s="1"/>
      <c r="X878" s="1"/>
      <c r="Y878" s="1"/>
      <c r="Z878" s="9"/>
    </row>
    <row r="879" spans="1:26" s="4" customFormat="1" ht="23.25" customHeight="1" thickBot="1">
      <c r="A879" s="129">
        <v>33</v>
      </c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172"/>
      <c r="V879" s="1"/>
      <c r="W879" s="1"/>
      <c r="X879" s="1"/>
      <c r="Y879" s="1"/>
      <c r="Z879" s="9"/>
    </row>
    <row r="880" spans="1:26" s="4" customFormat="1" ht="19.5" customHeight="1" thickBot="1">
      <c r="A880" s="428" t="s">
        <v>258</v>
      </c>
      <c r="B880" s="429"/>
      <c r="C880" s="430" t="s">
        <v>259</v>
      </c>
      <c r="D880" s="430"/>
      <c r="E880" s="430"/>
      <c r="F880" s="431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1"/>
      <c r="W880" s="1"/>
      <c r="X880" s="1"/>
      <c r="Y880" s="1"/>
      <c r="Z880" s="9"/>
    </row>
    <row r="881" spans="1:26" s="256" customFormat="1" ht="31.5" customHeight="1" thickBot="1">
      <c r="A881" s="371" t="s">
        <v>169</v>
      </c>
      <c r="B881" s="372"/>
      <c r="C881" s="372"/>
      <c r="D881" s="372"/>
      <c r="E881" s="373"/>
      <c r="F881" s="302"/>
      <c r="G881" s="302"/>
      <c r="H881" s="374" t="s">
        <v>170</v>
      </c>
      <c r="I881" s="375"/>
      <c r="J881" s="375"/>
      <c r="K881" s="303" t="s">
        <v>4</v>
      </c>
      <c r="L881" s="391" t="s">
        <v>171</v>
      </c>
      <c r="M881" s="391"/>
      <c r="N881" s="392"/>
      <c r="O881" s="304"/>
      <c r="P881" s="305"/>
      <c r="Q881" s="305"/>
      <c r="R881" s="305"/>
      <c r="S881" s="302"/>
      <c r="T881" s="378" t="s">
        <v>172</v>
      </c>
      <c r="U881" s="379"/>
      <c r="V881" s="18">
        <f>V883/V888</f>
        <v>0.009560502283105008</v>
      </c>
      <c r="W881" s="18">
        <f>W883/W888</f>
        <v>0.009320175438596477</v>
      </c>
      <c r="X881" s="18">
        <f>AVERAGE(V881,W881)</f>
        <v>0.009440338860850743</v>
      </c>
      <c r="Y881" s="37" t="s">
        <v>173</v>
      </c>
      <c r="Z881" s="38">
        <f>ROUND(X881*1440,0)/1440</f>
        <v>0.009722222222222222</v>
      </c>
    </row>
    <row r="882" spans="1:26" s="256" customFormat="1" ht="9" customHeight="1" thickBot="1">
      <c r="A882" s="302"/>
      <c r="B882" s="302"/>
      <c r="C882" s="302"/>
      <c r="D882" s="302"/>
      <c r="E882" s="302"/>
      <c r="F882" s="302"/>
      <c r="G882" s="302"/>
      <c r="H882" s="302"/>
      <c r="I882" s="302"/>
      <c r="J882" s="302"/>
      <c r="K882" s="302"/>
      <c r="L882" s="302"/>
      <c r="M882" s="302"/>
      <c r="N882" s="302"/>
      <c r="O882" s="304"/>
      <c r="P882" s="304"/>
      <c r="Q882" s="304"/>
      <c r="R882" s="302"/>
      <c r="S882" s="302"/>
      <c r="T882" s="302"/>
      <c r="U882" s="302"/>
      <c r="V882" s="18">
        <f>B897</f>
        <v>0.23958333333333334</v>
      </c>
      <c r="W882" s="18">
        <f>C889</f>
        <v>0.23611111111111113</v>
      </c>
      <c r="Z882" s="67"/>
    </row>
    <row r="883" spans="1:26" s="256" customFormat="1" ht="19.5" customHeight="1" thickBot="1">
      <c r="A883" s="380" t="s">
        <v>5</v>
      </c>
      <c r="B883" s="381"/>
      <c r="C883" s="382" t="s">
        <v>174</v>
      </c>
      <c r="D883" s="383"/>
      <c r="E883" s="383"/>
      <c r="F883" s="383"/>
      <c r="G883" s="383"/>
      <c r="H883" s="383"/>
      <c r="I883" s="384"/>
      <c r="J883" s="306"/>
      <c r="K883" s="302"/>
      <c r="L883" s="302"/>
      <c r="M883" s="302"/>
      <c r="N883" s="385" t="s">
        <v>175</v>
      </c>
      <c r="O883" s="386"/>
      <c r="P883" s="387">
        <f>MINUTE(Z881)</f>
        <v>14</v>
      </c>
      <c r="Q883" s="388"/>
      <c r="R883" s="302"/>
      <c r="S883" s="307" t="s">
        <v>7</v>
      </c>
      <c r="T883" s="389">
        <v>0.07083333333333333</v>
      </c>
      <c r="U883" s="390"/>
      <c r="V883" s="18">
        <f>V884-V882</f>
        <v>0.6979166666666656</v>
      </c>
      <c r="W883" s="18">
        <f>W884-W882</f>
        <v>0.7083333333333323</v>
      </c>
      <c r="Z883" s="67"/>
    </row>
    <row r="884" spans="1:26" s="256" customFormat="1" ht="9" customHeight="1" thickBot="1">
      <c r="A884" s="302"/>
      <c r="B884" s="302"/>
      <c r="C884" s="302"/>
      <c r="D884" s="302"/>
      <c r="E884" s="302"/>
      <c r="F884" s="302"/>
      <c r="G884" s="302"/>
      <c r="H884" s="302"/>
      <c r="I884" s="302"/>
      <c r="J884" s="302"/>
      <c r="K884" s="302"/>
      <c r="L884" s="302"/>
      <c r="M884" s="302"/>
      <c r="N884" s="302"/>
      <c r="O884" s="302"/>
      <c r="P884" s="302"/>
      <c r="Q884" s="302"/>
      <c r="R884" s="302"/>
      <c r="S884" s="302"/>
      <c r="T884" s="302"/>
      <c r="U884" s="302"/>
      <c r="V884" s="18">
        <f>J896</f>
        <v>0.937499999999999</v>
      </c>
      <c r="W884" s="18">
        <f>K890</f>
        <v>0.9444444444444434</v>
      </c>
      <c r="Z884" s="67"/>
    </row>
    <row r="885" spans="1:26" s="256" customFormat="1" ht="19.5" customHeight="1">
      <c r="A885" s="369" t="s">
        <v>0</v>
      </c>
      <c r="B885" s="362">
        <v>1</v>
      </c>
      <c r="C885" s="362"/>
      <c r="D885" s="362">
        <v>2</v>
      </c>
      <c r="E885" s="362"/>
      <c r="F885" s="362">
        <v>3</v>
      </c>
      <c r="G885" s="362"/>
      <c r="H885" s="362">
        <v>4</v>
      </c>
      <c r="I885" s="362"/>
      <c r="J885" s="362">
        <v>5</v>
      </c>
      <c r="K885" s="362"/>
      <c r="L885" s="362">
        <v>6</v>
      </c>
      <c r="M885" s="362"/>
      <c r="N885" s="362">
        <v>7</v>
      </c>
      <c r="O885" s="362"/>
      <c r="P885" s="362">
        <v>8</v>
      </c>
      <c r="Q885" s="362"/>
      <c r="R885" s="362">
        <v>9</v>
      </c>
      <c r="S885" s="362"/>
      <c r="T885" s="362">
        <v>10</v>
      </c>
      <c r="U885" s="363"/>
      <c r="V885" s="18"/>
      <c r="W885" s="18"/>
      <c r="Z885" s="67"/>
    </row>
    <row r="886" spans="1:26" s="256" customFormat="1" ht="19.5" customHeight="1">
      <c r="A886" s="370"/>
      <c r="B886" s="308" t="s">
        <v>176</v>
      </c>
      <c r="C886" s="308" t="s">
        <v>177</v>
      </c>
      <c r="D886" s="308" t="s">
        <v>176</v>
      </c>
      <c r="E886" s="308" t="s">
        <v>177</v>
      </c>
      <c r="F886" s="308" t="s">
        <v>176</v>
      </c>
      <c r="G886" s="308" t="s">
        <v>177</v>
      </c>
      <c r="H886" s="308" t="s">
        <v>176</v>
      </c>
      <c r="I886" s="308" t="s">
        <v>177</v>
      </c>
      <c r="J886" s="308" t="s">
        <v>176</v>
      </c>
      <c r="K886" s="308" t="s">
        <v>177</v>
      </c>
      <c r="L886" s="308"/>
      <c r="M886" s="308"/>
      <c r="N886" s="308"/>
      <c r="O886" s="308"/>
      <c r="P886" s="308"/>
      <c r="Q886" s="308"/>
      <c r="R886" s="308"/>
      <c r="S886" s="308"/>
      <c r="T886" s="308"/>
      <c r="U886" s="309"/>
      <c r="Z886" s="67"/>
    </row>
    <row r="887" spans="1:26" s="256" customFormat="1" ht="24.75" customHeight="1">
      <c r="A887" s="310" t="s">
        <v>178</v>
      </c>
      <c r="B887" s="311"/>
      <c r="C887" s="312" t="s">
        <v>179</v>
      </c>
      <c r="D887" s="313">
        <v>0.3097222222222224</v>
      </c>
      <c r="E887" s="311">
        <v>0.39236111111111144</v>
      </c>
      <c r="F887" s="311">
        <v>0.48958333333333387</v>
      </c>
      <c r="G887" s="311">
        <v>0.5631944444444448</v>
      </c>
      <c r="H887" s="311">
        <v>0.6583333333333333</v>
      </c>
      <c r="I887" s="311">
        <v>0.7368055555555553</v>
      </c>
      <c r="J887" s="311">
        <v>0.8374999999999994</v>
      </c>
      <c r="K887" s="311">
        <v>0.9152777777777769</v>
      </c>
      <c r="L887" s="311"/>
      <c r="M887" s="311"/>
      <c r="N887" s="311"/>
      <c r="O887" s="311"/>
      <c r="P887" s="311"/>
      <c r="Q887" s="311"/>
      <c r="R887" s="311"/>
      <c r="S887" s="311"/>
      <c r="T887" s="311"/>
      <c r="U887" s="314"/>
      <c r="V887" s="25">
        <f>COUNTA(B887:U919)</f>
        <v>149</v>
      </c>
      <c r="W887" s="36">
        <f>V887/18/2</f>
        <v>4.138888888888889</v>
      </c>
      <c r="Z887" s="59"/>
    </row>
    <row r="888" spans="1:26" s="256" customFormat="1" ht="24.75" customHeight="1">
      <c r="A888" s="310" t="s">
        <v>180</v>
      </c>
      <c r="B888" s="315"/>
      <c r="C888" s="316" t="s">
        <v>181</v>
      </c>
      <c r="D888" s="313">
        <v>0.31805555555555576</v>
      </c>
      <c r="E888" s="311">
        <v>0.40138888888888924</v>
      </c>
      <c r="F888" s="311">
        <v>0.49791666666666723</v>
      </c>
      <c r="G888" s="311">
        <v>0.572916666666667</v>
      </c>
      <c r="H888" s="311">
        <v>0.66875</v>
      </c>
      <c r="I888" s="311">
        <v>0.7479166666666663</v>
      </c>
      <c r="J888" s="311">
        <v>0.8486111111111104</v>
      </c>
      <c r="K888" s="311">
        <v>0.924999999999999</v>
      </c>
      <c r="L888" s="311"/>
      <c r="M888" s="311"/>
      <c r="N888" s="311"/>
      <c r="O888" s="311"/>
      <c r="P888" s="311"/>
      <c r="Q888" s="311"/>
      <c r="R888" s="311"/>
      <c r="S888" s="311"/>
      <c r="T888" s="311"/>
      <c r="U888" s="314"/>
      <c r="V888" s="26">
        <f>COUNTA(B887:B919,D887:D919,F887:F919,H887:H919,J887:J919,L887:L919,N887:N919,P887:P919,R887:R919,T887:T919)</f>
        <v>73</v>
      </c>
      <c r="W888" s="26">
        <f>COUNTA(C887:C919,E887:E919,G887:G919,I887:I919,K887:K919,M887:M919,O887:O919,Q887:Q919,S887:S919,U887:U919)</f>
        <v>76</v>
      </c>
      <c r="Y888" s="256">
        <f>(V888+W888)/2</f>
        <v>74.5</v>
      </c>
      <c r="Z888" s="67"/>
    </row>
    <row r="889" spans="1:26" s="256" customFormat="1" ht="24.75" customHeight="1">
      <c r="A889" s="310" t="s">
        <v>182</v>
      </c>
      <c r="B889" s="311"/>
      <c r="C889" s="311">
        <v>0.23611111111111113</v>
      </c>
      <c r="D889" s="313">
        <v>0.3263888888888891</v>
      </c>
      <c r="E889" s="311">
        <v>0.41041666666666704</v>
      </c>
      <c r="F889" s="311">
        <v>0.5062500000000005</v>
      </c>
      <c r="G889" s="311">
        <v>0.5826388888888892</v>
      </c>
      <c r="H889" s="311">
        <v>0.6791666666666666</v>
      </c>
      <c r="I889" s="311">
        <v>0.7590277777777774</v>
      </c>
      <c r="J889" s="311">
        <v>0.8597222222222215</v>
      </c>
      <c r="K889" s="311">
        <v>0.9347222222222212</v>
      </c>
      <c r="L889" s="311"/>
      <c r="M889" s="311"/>
      <c r="N889" s="311"/>
      <c r="O889" s="311"/>
      <c r="P889" s="311"/>
      <c r="Q889" s="311"/>
      <c r="R889" s="311"/>
      <c r="S889" s="311"/>
      <c r="T889" s="311"/>
      <c r="U889" s="314"/>
      <c r="Y889" s="256" t="s">
        <v>183</v>
      </c>
      <c r="Z889" s="67"/>
    </row>
    <row r="890" spans="1:26" s="256" customFormat="1" ht="24.75" customHeight="1">
      <c r="A890" s="310" t="s">
        <v>184</v>
      </c>
      <c r="B890" s="311"/>
      <c r="C890" s="311">
        <v>0.2451388888888889</v>
      </c>
      <c r="D890" s="313">
        <v>0.3347222222222225</v>
      </c>
      <c r="E890" s="311">
        <v>0.41944444444444484</v>
      </c>
      <c r="F890" s="311">
        <v>0.5145833333333338</v>
      </c>
      <c r="G890" s="311">
        <v>0.5909722222222225</v>
      </c>
      <c r="H890" s="311">
        <v>0.6895833333333332</v>
      </c>
      <c r="I890" s="311">
        <v>0.769444444444444</v>
      </c>
      <c r="J890" s="317">
        <v>0.8708333333333326</v>
      </c>
      <c r="K890" s="311">
        <v>0.9444444444444434</v>
      </c>
      <c r="L890" s="311"/>
      <c r="M890" s="311"/>
      <c r="N890" s="311"/>
      <c r="O890" s="311"/>
      <c r="P890" s="311"/>
      <c r="Q890" s="311"/>
      <c r="R890" s="311"/>
      <c r="S890" s="311"/>
      <c r="T890" s="311"/>
      <c r="U890" s="314"/>
      <c r="V890" s="49">
        <f>J892-J891</f>
        <v>0.011111111111111072</v>
      </c>
      <c r="W890" s="49">
        <f>I901-I900</f>
        <v>0.009722222222222188</v>
      </c>
      <c r="Z890" s="67"/>
    </row>
    <row r="891" spans="1:26" s="256" customFormat="1" ht="24.75" customHeight="1">
      <c r="A891" s="310" t="s">
        <v>185</v>
      </c>
      <c r="B891" s="311"/>
      <c r="C891" s="311">
        <v>0.2541666666666667</v>
      </c>
      <c r="D891" s="311">
        <v>0.3458333333333336</v>
      </c>
      <c r="E891" s="311">
        <v>0.42847222222222264</v>
      </c>
      <c r="F891" s="311">
        <v>0.5229166666666671</v>
      </c>
      <c r="G891" s="311">
        <v>0.5993055555555558</v>
      </c>
      <c r="H891" s="311">
        <v>0.6999999999999998</v>
      </c>
      <c r="I891" s="311">
        <v>0.7798611111111107</v>
      </c>
      <c r="J891" s="317">
        <v>0.8819444444444436</v>
      </c>
      <c r="K891" s="311"/>
      <c r="L891" s="311"/>
      <c r="M891" s="311"/>
      <c r="N891" s="311"/>
      <c r="O891" s="311"/>
      <c r="P891" s="311"/>
      <c r="Q891" s="311"/>
      <c r="R891" s="311"/>
      <c r="S891" s="311"/>
      <c r="T891" s="311"/>
      <c r="U891" s="314"/>
      <c r="V891" s="49">
        <f>J893-J892</f>
        <v>0.011111111111111072</v>
      </c>
      <c r="W891" s="49">
        <f>I902-I901</f>
        <v>0.009722222222222188</v>
      </c>
      <c r="Z891" s="67"/>
    </row>
    <row r="892" spans="1:26" s="256" customFormat="1" ht="24.75" customHeight="1">
      <c r="A892" s="310" t="s">
        <v>186</v>
      </c>
      <c r="B892" s="311"/>
      <c r="C892" s="311">
        <v>0.2631944444444445</v>
      </c>
      <c r="D892" s="311">
        <v>0.35694444444444473</v>
      </c>
      <c r="E892" s="311">
        <v>0.4381944444444449</v>
      </c>
      <c r="F892" s="311">
        <v>0.5319444444444449</v>
      </c>
      <c r="G892" s="311">
        <v>0.6083333333333335</v>
      </c>
      <c r="H892" s="311">
        <v>0.7104166666666665</v>
      </c>
      <c r="I892" s="311">
        <v>0.7909722222222217</v>
      </c>
      <c r="J892" s="317">
        <v>0.8930555555555547</v>
      </c>
      <c r="K892" s="311"/>
      <c r="L892" s="311"/>
      <c r="M892" s="311"/>
      <c r="N892" s="311"/>
      <c r="O892" s="311"/>
      <c r="P892" s="311"/>
      <c r="Q892" s="311"/>
      <c r="R892" s="311"/>
      <c r="S892" s="311"/>
      <c r="T892" s="311"/>
      <c r="U892" s="314"/>
      <c r="V892" s="49">
        <f>J894-J893</f>
        <v>0.011111111111111072</v>
      </c>
      <c r="W892" s="49">
        <f>I903-I902</f>
        <v>0.009722222222222188</v>
      </c>
      <c r="Z892" s="67"/>
    </row>
    <row r="893" spans="1:26" s="256" customFormat="1" ht="24.75" customHeight="1">
      <c r="A893" s="318" t="s">
        <v>187</v>
      </c>
      <c r="B893" s="311"/>
      <c r="C893" s="311">
        <v>0.27291666666666675</v>
      </c>
      <c r="D893" s="311">
        <v>0.36805555555555586</v>
      </c>
      <c r="E893" s="311">
        <v>0.4472222222222227</v>
      </c>
      <c r="F893" s="311">
        <v>0.5409722222222226</v>
      </c>
      <c r="G893" s="311">
        <v>0.6173611111111112</v>
      </c>
      <c r="H893" s="311">
        <v>0.7201388888888887</v>
      </c>
      <c r="I893" s="311">
        <v>0.8013888888888884</v>
      </c>
      <c r="J893" s="317">
        <v>0.9041666666666658</v>
      </c>
      <c r="K893" s="311"/>
      <c r="L893" s="311"/>
      <c r="M893" s="311"/>
      <c r="N893" s="311"/>
      <c r="O893" s="311"/>
      <c r="P893" s="311"/>
      <c r="Q893" s="311"/>
      <c r="R893" s="311"/>
      <c r="S893" s="311"/>
      <c r="T893" s="311"/>
      <c r="U893" s="314"/>
      <c r="V893" s="49">
        <f>J895-J894</f>
        <v>0.011111111111111072</v>
      </c>
      <c r="W893" s="49">
        <f>I904-I903</f>
        <v>0.009722222222222188</v>
      </c>
      <c r="Z893" s="67"/>
    </row>
    <row r="894" spans="1:26" s="256" customFormat="1" ht="24.75" customHeight="1">
      <c r="A894" s="310" t="s">
        <v>188</v>
      </c>
      <c r="B894" s="311"/>
      <c r="C894" s="311">
        <v>0.282638888888889</v>
      </c>
      <c r="D894" s="311">
        <v>0.379166666666667</v>
      </c>
      <c r="E894" s="311">
        <v>0.45694444444444493</v>
      </c>
      <c r="F894" s="311">
        <v>0.5506944444444448</v>
      </c>
      <c r="G894" s="311">
        <v>0.6270833333333334</v>
      </c>
      <c r="H894" s="311">
        <v>0.7298611111111108</v>
      </c>
      <c r="I894" s="311">
        <v>0.8111111111111106</v>
      </c>
      <c r="J894" s="317">
        <v>0.9152777777777769</v>
      </c>
      <c r="K894" s="311"/>
      <c r="L894" s="311"/>
      <c r="M894" s="311"/>
      <c r="N894" s="311"/>
      <c r="O894" s="311"/>
      <c r="P894" s="311"/>
      <c r="Q894" s="311"/>
      <c r="R894" s="311"/>
      <c r="S894" s="311"/>
      <c r="T894" s="311"/>
      <c r="U894" s="314"/>
      <c r="V894" s="49">
        <f>J896-J895</f>
        <v>0.011111111111111072</v>
      </c>
      <c r="W894" s="49">
        <f>K887-I904</f>
        <v>0.009722222222222188</v>
      </c>
      <c r="Z894" s="67"/>
    </row>
    <row r="895" spans="1:26" s="256" customFormat="1" ht="24.75" customHeight="1">
      <c r="A895" s="318" t="s">
        <v>189</v>
      </c>
      <c r="B895" s="311"/>
      <c r="C895" s="311">
        <v>0.29236111111111124</v>
      </c>
      <c r="D895" s="311">
        <v>0.3902777777777781</v>
      </c>
      <c r="E895" s="311">
        <v>0.4673611111111116</v>
      </c>
      <c r="F895" s="311">
        <v>0.560416666666667</v>
      </c>
      <c r="G895" s="311">
        <v>0.6368055555555556</v>
      </c>
      <c r="H895" s="311">
        <v>0.739583333333333</v>
      </c>
      <c r="I895" s="311">
        <v>0.8201388888888883</v>
      </c>
      <c r="J895" s="317">
        <v>0.9263888888888879</v>
      </c>
      <c r="K895" s="311"/>
      <c r="L895" s="311"/>
      <c r="M895" s="311"/>
      <c r="N895" s="311"/>
      <c r="O895" s="311"/>
      <c r="P895" s="311"/>
      <c r="Q895" s="311"/>
      <c r="R895" s="311"/>
      <c r="S895" s="311"/>
      <c r="T895" s="311"/>
      <c r="U895" s="314"/>
      <c r="V895" s="49"/>
      <c r="W895" s="49">
        <f>K888-K887</f>
        <v>0.009722222222222188</v>
      </c>
      <c r="Z895" s="67"/>
    </row>
    <row r="896" spans="1:26" s="256" customFormat="1" ht="24.75" customHeight="1">
      <c r="A896" s="310" t="s">
        <v>190</v>
      </c>
      <c r="B896" s="315" t="s">
        <v>191</v>
      </c>
      <c r="C896" s="311">
        <v>0.3020833333333335</v>
      </c>
      <c r="D896" s="311">
        <v>0.40138888888888924</v>
      </c>
      <c r="E896" s="311">
        <v>0.4763888888888894</v>
      </c>
      <c r="F896" s="311">
        <v>0.5694444444444448</v>
      </c>
      <c r="G896" s="311">
        <v>0.6458333333333334</v>
      </c>
      <c r="H896" s="311">
        <v>0.7499999999999997</v>
      </c>
      <c r="I896" s="311">
        <v>0.829166666666666</v>
      </c>
      <c r="J896" s="317">
        <v>0.937499999999999</v>
      </c>
      <c r="K896" s="311"/>
      <c r="L896" s="311"/>
      <c r="M896" s="311"/>
      <c r="N896" s="311"/>
      <c r="O896" s="311"/>
      <c r="P896" s="311"/>
      <c r="Q896" s="311"/>
      <c r="R896" s="311"/>
      <c r="S896" s="311"/>
      <c r="T896" s="311"/>
      <c r="U896" s="314"/>
      <c r="V896" s="49"/>
      <c r="W896" s="49">
        <f>K889-K888</f>
        <v>0.009722222222222188</v>
      </c>
      <c r="Z896" s="67" t="s">
        <v>192</v>
      </c>
    </row>
    <row r="897" spans="1:26" s="256" customFormat="1" ht="24.75" customHeight="1">
      <c r="A897" s="308" t="s">
        <v>193</v>
      </c>
      <c r="B897" s="315">
        <v>0.23958333333333334</v>
      </c>
      <c r="C897" s="311">
        <v>0.3118055555555557</v>
      </c>
      <c r="D897" s="311">
        <v>0.4111111111111115</v>
      </c>
      <c r="E897" s="311">
        <v>0.4854166666666672</v>
      </c>
      <c r="F897" s="311">
        <v>0.5791666666666669</v>
      </c>
      <c r="G897" s="311">
        <v>0.6555555555555556</v>
      </c>
      <c r="H897" s="311">
        <v>0.7604166666666663</v>
      </c>
      <c r="I897" s="311">
        <v>0.8388888888888882</v>
      </c>
      <c r="J897" s="311"/>
      <c r="K897" s="311"/>
      <c r="L897" s="311"/>
      <c r="M897" s="311"/>
      <c r="N897" s="311"/>
      <c r="O897" s="311"/>
      <c r="P897" s="311"/>
      <c r="Q897" s="311"/>
      <c r="R897" s="311"/>
      <c r="S897" s="311"/>
      <c r="T897" s="311"/>
      <c r="U897" s="314"/>
      <c r="V897" s="49"/>
      <c r="W897" s="49">
        <f>K890-K889</f>
        <v>0.009722222222222188</v>
      </c>
      <c r="Z897" s="67"/>
    </row>
    <row r="898" spans="1:26" s="256" customFormat="1" ht="24.75" customHeight="1">
      <c r="A898" s="308" t="s">
        <v>194</v>
      </c>
      <c r="B898" s="311">
        <v>0.24861111111111112</v>
      </c>
      <c r="C898" s="311">
        <v>0.32152777777777797</v>
      </c>
      <c r="D898" s="311">
        <v>0.4208333333333337</v>
      </c>
      <c r="E898" s="311">
        <v>0.4937500000000006</v>
      </c>
      <c r="F898" s="311">
        <v>0.5875000000000002</v>
      </c>
      <c r="G898" s="311">
        <v>0.6645833333333333</v>
      </c>
      <c r="H898" s="311">
        <v>0.7701388888888885</v>
      </c>
      <c r="I898" s="311">
        <v>0.8486111111111104</v>
      </c>
      <c r="J898" s="311"/>
      <c r="K898" s="311"/>
      <c r="L898" s="311"/>
      <c r="M898" s="311"/>
      <c r="N898" s="311"/>
      <c r="O898" s="311"/>
      <c r="P898" s="311"/>
      <c r="Q898" s="311"/>
      <c r="R898" s="311"/>
      <c r="S898" s="311"/>
      <c r="T898" s="311"/>
      <c r="U898" s="314"/>
      <c r="V898" s="319"/>
      <c r="W898" s="49"/>
      <c r="Z898" s="67"/>
    </row>
    <row r="899" spans="1:26" s="256" customFormat="1" ht="24.75" customHeight="1">
      <c r="A899" s="308" t="s">
        <v>195</v>
      </c>
      <c r="B899" s="311">
        <v>0.2576388888888889</v>
      </c>
      <c r="C899" s="311">
        <v>0.33194444444444465</v>
      </c>
      <c r="D899" s="311">
        <v>0.43055555555555597</v>
      </c>
      <c r="E899" s="311">
        <v>0.5020833333333339</v>
      </c>
      <c r="F899" s="311">
        <v>0.5972222222222224</v>
      </c>
      <c r="G899" s="311">
        <v>0.6743055555555555</v>
      </c>
      <c r="H899" s="311">
        <v>0.7798611111111107</v>
      </c>
      <c r="I899" s="311">
        <v>0.8576388888888882</v>
      </c>
      <c r="J899" s="311"/>
      <c r="K899" s="311"/>
      <c r="L899" s="311"/>
      <c r="M899" s="311"/>
      <c r="N899" s="311"/>
      <c r="O899" s="311"/>
      <c r="P899" s="311"/>
      <c r="Q899" s="311"/>
      <c r="R899" s="311"/>
      <c r="S899" s="311"/>
      <c r="T899" s="311"/>
      <c r="U899" s="314"/>
      <c r="W899" s="49"/>
      <c r="Z899" s="67"/>
    </row>
    <row r="900" spans="1:26" s="256" customFormat="1" ht="24.75" customHeight="1">
      <c r="A900" s="308" t="s">
        <v>196</v>
      </c>
      <c r="B900" s="311">
        <v>0.2666666666666667</v>
      </c>
      <c r="C900" s="311">
        <v>0.34236111111111134</v>
      </c>
      <c r="D900" s="311">
        <v>0.4402777777777782</v>
      </c>
      <c r="E900" s="311">
        <v>0.5118055555555561</v>
      </c>
      <c r="F900" s="311">
        <v>0.6069444444444446</v>
      </c>
      <c r="G900" s="311">
        <v>0.6840277777777777</v>
      </c>
      <c r="H900" s="311">
        <v>0.7888888888888884</v>
      </c>
      <c r="I900" s="311">
        <v>0.8666666666666659</v>
      </c>
      <c r="J900" s="311"/>
      <c r="K900" s="311"/>
      <c r="L900" s="311"/>
      <c r="M900" s="311"/>
      <c r="N900" s="311"/>
      <c r="O900" s="311"/>
      <c r="P900" s="311"/>
      <c r="Q900" s="311"/>
      <c r="R900" s="311"/>
      <c r="S900" s="311"/>
      <c r="T900" s="311"/>
      <c r="U900" s="314"/>
      <c r="W900" s="49"/>
      <c r="Z900" s="67"/>
    </row>
    <row r="901" spans="1:26" s="256" customFormat="1" ht="24.75" customHeight="1">
      <c r="A901" s="308" t="s">
        <v>197</v>
      </c>
      <c r="B901" s="311">
        <v>0.2756944444444445</v>
      </c>
      <c r="C901" s="311">
        <v>0.352777777777778</v>
      </c>
      <c r="D901" s="311">
        <v>0.45000000000000046</v>
      </c>
      <c r="E901" s="311">
        <v>0.5215277777777783</v>
      </c>
      <c r="F901" s="311">
        <v>0.6166666666666668</v>
      </c>
      <c r="G901" s="311">
        <v>0.6937499999999999</v>
      </c>
      <c r="H901" s="311">
        <v>0.7979166666666662</v>
      </c>
      <c r="I901" s="311">
        <v>0.8763888888888881</v>
      </c>
      <c r="J901" s="311"/>
      <c r="K901" s="311"/>
      <c r="L901" s="311"/>
      <c r="M901" s="311"/>
      <c r="N901" s="311"/>
      <c r="O901" s="311"/>
      <c r="P901" s="311"/>
      <c r="Q901" s="311"/>
      <c r="R901" s="311"/>
      <c r="S901" s="311"/>
      <c r="T901" s="311"/>
      <c r="U901" s="314"/>
      <c r="Z901" s="67"/>
    </row>
    <row r="902" spans="1:26" s="256" customFormat="1" ht="24.75" customHeight="1">
      <c r="A902" s="308" t="s">
        <v>198</v>
      </c>
      <c r="B902" s="311">
        <v>0.2847222222222223</v>
      </c>
      <c r="C902" s="311">
        <v>0.3631944444444447</v>
      </c>
      <c r="D902" s="311">
        <v>0.46041666666666714</v>
      </c>
      <c r="E902" s="311">
        <v>0.5319444444444449</v>
      </c>
      <c r="F902" s="311">
        <v>0.6270833333333334</v>
      </c>
      <c r="G902" s="311">
        <v>0.7041666666666665</v>
      </c>
      <c r="H902" s="311">
        <v>0.8069444444444439</v>
      </c>
      <c r="I902" s="311">
        <v>0.8861111111111103</v>
      </c>
      <c r="J902" s="311"/>
      <c r="K902" s="311"/>
      <c r="L902" s="311"/>
      <c r="M902" s="311"/>
      <c r="N902" s="311"/>
      <c r="O902" s="311"/>
      <c r="P902" s="311"/>
      <c r="Q902" s="311"/>
      <c r="R902" s="311"/>
      <c r="S902" s="311"/>
      <c r="T902" s="311"/>
      <c r="U902" s="314"/>
      <c r="Z902" s="67"/>
    </row>
    <row r="903" spans="1:21" s="256" customFormat="1" ht="24.75" customHeight="1">
      <c r="A903" s="308" t="s">
        <v>199</v>
      </c>
      <c r="B903" s="313">
        <v>0.2930555555555557</v>
      </c>
      <c r="C903" s="311">
        <v>0.3736111111111114</v>
      </c>
      <c r="D903" s="311">
        <v>0.4708333333333338</v>
      </c>
      <c r="E903" s="311">
        <v>0.5423611111111115</v>
      </c>
      <c r="F903" s="311">
        <v>0.6375000000000001</v>
      </c>
      <c r="G903" s="311">
        <v>0.7145833333333331</v>
      </c>
      <c r="H903" s="311">
        <v>0.8166666666666661</v>
      </c>
      <c r="I903" s="311">
        <v>0.8958333333333325</v>
      </c>
      <c r="J903" s="311"/>
      <c r="K903" s="311"/>
      <c r="L903" s="311"/>
      <c r="M903" s="311"/>
      <c r="N903" s="311"/>
      <c r="O903" s="311"/>
      <c r="P903" s="311"/>
      <c r="Q903" s="311"/>
      <c r="R903" s="311"/>
      <c r="S903" s="311"/>
      <c r="T903" s="311"/>
      <c r="U903" s="314"/>
    </row>
    <row r="904" spans="1:26" s="256" customFormat="1" ht="24.75" customHeight="1">
      <c r="A904" s="308" t="s">
        <v>200</v>
      </c>
      <c r="B904" s="313">
        <v>0.30138888888888904</v>
      </c>
      <c r="C904" s="311">
        <v>0.3840277777777781</v>
      </c>
      <c r="D904" s="311">
        <v>0.4812500000000005</v>
      </c>
      <c r="E904" s="311">
        <v>0.5527777777777781</v>
      </c>
      <c r="F904" s="311">
        <v>0.6479166666666667</v>
      </c>
      <c r="G904" s="311">
        <v>0.7256944444444442</v>
      </c>
      <c r="H904" s="311">
        <v>0.8263888888888883</v>
      </c>
      <c r="I904" s="311">
        <v>0.9055555555555547</v>
      </c>
      <c r="J904" s="311"/>
      <c r="K904" s="311"/>
      <c r="L904" s="311"/>
      <c r="M904" s="311"/>
      <c r="N904" s="311"/>
      <c r="O904" s="311"/>
      <c r="P904" s="311"/>
      <c r="Q904" s="311"/>
      <c r="R904" s="311"/>
      <c r="S904" s="311"/>
      <c r="T904" s="311"/>
      <c r="U904" s="314"/>
      <c r="Z904" s="67"/>
    </row>
    <row r="905" spans="1:26" s="256" customFormat="1" ht="24.75" customHeight="1">
      <c r="A905" s="320">
        <v>19</v>
      </c>
      <c r="B905" s="311"/>
      <c r="C905" s="321"/>
      <c r="D905" s="311"/>
      <c r="E905" s="321"/>
      <c r="F905" s="311"/>
      <c r="G905" s="321"/>
      <c r="H905" s="311"/>
      <c r="I905" s="321"/>
      <c r="J905" s="311"/>
      <c r="K905" s="311"/>
      <c r="L905" s="311"/>
      <c r="M905" s="311"/>
      <c r="N905" s="311"/>
      <c r="O905" s="311"/>
      <c r="P905" s="311"/>
      <c r="Q905" s="311"/>
      <c r="R905" s="311"/>
      <c r="S905" s="311"/>
      <c r="T905" s="311"/>
      <c r="U905" s="314"/>
      <c r="Z905" s="67"/>
    </row>
    <row r="906" spans="1:26" s="256" customFormat="1" ht="24.75" customHeight="1">
      <c r="A906" s="320">
        <v>20</v>
      </c>
      <c r="B906" s="311"/>
      <c r="C906" s="321"/>
      <c r="D906" s="311"/>
      <c r="E906" s="321"/>
      <c r="F906" s="311"/>
      <c r="G906" s="321"/>
      <c r="H906" s="311"/>
      <c r="I906" s="321"/>
      <c r="J906" s="311"/>
      <c r="K906" s="311"/>
      <c r="L906" s="311"/>
      <c r="M906" s="311"/>
      <c r="N906" s="311"/>
      <c r="O906" s="311"/>
      <c r="P906" s="311"/>
      <c r="Q906" s="311"/>
      <c r="R906" s="311"/>
      <c r="S906" s="311"/>
      <c r="T906" s="311"/>
      <c r="U906" s="314"/>
      <c r="Z906" s="67"/>
    </row>
    <row r="907" spans="1:26" s="256" customFormat="1" ht="24.75" customHeight="1">
      <c r="A907" s="320">
        <v>21</v>
      </c>
      <c r="B907" s="311"/>
      <c r="C907" s="321"/>
      <c r="D907" s="311"/>
      <c r="E907" s="321"/>
      <c r="F907" s="311"/>
      <c r="G907" s="321"/>
      <c r="H907" s="311"/>
      <c r="I907" s="321"/>
      <c r="J907" s="311"/>
      <c r="K907" s="311"/>
      <c r="L907" s="311"/>
      <c r="M907" s="311"/>
      <c r="N907" s="311"/>
      <c r="O907" s="311"/>
      <c r="P907" s="311"/>
      <c r="Q907" s="311"/>
      <c r="R907" s="311"/>
      <c r="S907" s="311"/>
      <c r="T907" s="311"/>
      <c r="U907" s="314"/>
      <c r="Z907" s="67"/>
    </row>
    <row r="908" spans="1:26" s="256" customFormat="1" ht="24.75" customHeight="1">
      <c r="A908" s="320">
        <v>22</v>
      </c>
      <c r="B908" s="311"/>
      <c r="C908" s="321"/>
      <c r="D908" s="311"/>
      <c r="E908" s="321"/>
      <c r="F908" s="311"/>
      <c r="G908" s="321"/>
      <c r="H908" s="311"/>
      <c r="I908" s="321"/>
      <c r="J908" s="311"/>
      <c r="K908" s="311"/>
      <c r="L908" s="311"/>
      <c r="M908" s="311"/>
      <c r="N908" s="311"/>
      <c r="O908" s="311"/>
      <c r="P908" s="311"/>
      <c r="Q908" s="311"/>
      <c r="R908" s="311"/>
      <c r="S908" s="311"/>
      <c r="T908" s="311"/>
      <c r="U908" s="314"/>
      <c r="Z908" s="67"/>
    </row>
    <row r="909" spans="1:26" s="256" customFormat="1" ht="24.75" customHeight="1">
      <c r="A909" s="320">
        <v>23</v>
      </c>
      <c r="B909" s="311"/>
      <c r="C909" s="321"/>
      <c r="D909" s="311"/>
      <c r="E909" s="321"/>
      <c r="F909" s="311"/>
      <c r="G909" s="321"/>
      <c r="H909" s="311"/>
      <c r="I909" s="321"/>
      <c r="J909" s="311"/>
      <c r="K909" s="311"/>
      <c r="L909" s="311"/>
      <c r="M909" s="311"/>
      <c r="N909" s="311"/>
      <c r="O909" s="311"/>
      <c r="P909" s="311"/>
      <c r="Q909" s="311"/>
      <c r="R909" s="311"/>
      <c r="S909" s="311"/>
      <c r="T909" s="311"/>
      <c r="U909" s="314"/>
      <c r="Z909" s="67"/>
    </row>
    <row r="910" spans="1:26" s="256" customFormat="1" ht="24.75" customHeight="1">
      <c r="A910" s="320">
        <v>24</v>
      </c>
      <c r="B910" s="322"/>
      <c r="C910" s="321"/>
      <c r="D910" s="311"/>
      <c r="E910" s="321"/>
      <c r="F910" s="311"/>
      <c r="G910" s="321"/>
      <c r="H910" s="311"/>
      <c r="I910" s="321"/>
      <c r="J910" s="322"/>
      <c r="K910" s="322"/>
      <c r="L910" s="322"/>
      <c r="M910" s="322"/>
      <c r="N910" s="322"/>
      <c r="O910" s="322"/>
      <c r="P910" s="322"/>
      <c r="Q910" s="322"/>
      <c r="R910" s="322"/>
      <c r="S910" s="322"/>
      <c r="T910" s="322"/>
      <c r="U910" s="323"/>
      <c r="Z910" s="67"/>
    </row>
    <row r="911" spans="1:26" s="256" customFormat="1" ht="24.75" customHeight="1">
      <c r="A911" s="320">
        <v>25</v>
      </c>
      <c r="B911" s="322"/>
      <c r="C911" s="321"/>
      <c r="D911" s="311"/>
      <c r="E911" s="321"/>
      <c r="F911" s="311"/>
      <c r="G911" s="321"/>
      <c r="H911" s="311"/>
      <c r="I911" s="321"/>
      <c r="J911" s="322"/>
      <c r="K911" s="322"/>
      <c r="L911" s="322"/>
      <c r="M911" s="322"/>
      <c r="N911" s="322"/>
      <c r="O911" s="322"/>
      <c r="P911" s="322"/>
      <c r="Q911" s="322"/>
      <c r="R911" s="322"/>
      <c r="S911" s="322"/>
      <c r="T911" s="322"/>
      <c r="U911" s="323"/>
      <c r="Z911" s="67"/>
    </row>
    <row r="912" spans="1:26" s="256" customFormat="1" ht="24.75" customHeight="1">
      <c r="A912" s="320">
        <v>26</v>
      </c>
      <c r="B912" s="322"/>
      <c r="C912" s="321"/>
      <c r="D912" s="311"/>
      <c r="E912" s="321"/>
      <c r="F912" s="311"/>
      <c r="G912" s="321"/>
      <c r="H912" s="311"/>
      <c r="I912" s="321"/>
      <c r="J912" s="322"/>
      <c r="K912" s="322"/>
      <c r="L912" s="322"/>
      <c r="M912" s="322"/>
      <c r="N912" s="322"/>
      <c r="O912" s="322"/>
      <c r="P912" s="322"/>
      <c r="Q912" s="322"/>
      <c r="R912" s="322"/>
      <c r="S912" s="322"/>
      <c r="T912" s="322"/>
      <c r="U912" s="323"/>
      <c r="Z912" s="67"/>
    </row>
    <row r="913" spans="1:26" s="256" customFormat="1" ht="24.75" customHeight="1">
      <c r="A913" s="324">
        <v>27</v>
      </c>
      <c r="B913" s="322"/>
      <c r="C913" s="322"/>
      <c r="D913" s="322"/>
      <c r="E913" s="322"/>
      <c r="F913" s="322"/>
      <c r="G913" s="322"/>
      <c r="H913" s="322"/>
      <c r="I913" s="321"/>
      <c r="J913" s="322"/>
      <c r="K913" s="322"/>
      <c r="L913" s="322"/>
      <c r="M913" s="322"/>
      <c r="N913" s="322"/>
      <c r="O913" s="322"/>
      <c r="P913" s="322"/>
      <c r="Q913" s="322"/>
      <c r="R913" s="322"/>
      <c r="S913" s="322"/>
      <c r="T913" s="322"/>
      <c r="U913" s="323"/>
      <c r="Z913" s="67"/>
    </row>
    <row r="914" spans="1:26" s="256" customFormat="1" ht="24.75" customHeight="1">
      <c r="A914" s="324">
        <v>28</v>
      </c>
      <c r="B914" s="322"/>
      <c r="C914" s="322"/>
      <c r="D914" s="322"/>
      <c r="E914" s="322"/>
      <c r="F914" s="322"/>
      <c r="G914" s="322"/>
      <c r="H914" s="322"/>
      <c r="I914" s="322"/>
      <c r="J914" s="322"/>
      <c r="K914" s="322"/>
      <c r="L914" s="322"/>
      <c r="M914" s="322"/>
      <c r="N914" s="322"/>
      <c r="O914" s="322"/>
      <c r="P914" s="322"/>
      <c r="Q914" s="322"/>
      <c r="R914" s="322"/>
      <c r="S914" s="322"/>
      <c r="T914" s="322"/>
      <c r="U914" s="323"/>
      <c r="Z914" s="67"/>
    </row>
    <row r="915" spans="1:26" s="256" customFormat="1" ht="24.75" customHeight="1">
      <c r="A915" s="324">
        <v>29</v>
      </c>
      <c r="B915" s="322"/>
      <c r="C915" s="322"/>
      <c r="D915" s="322"/>
      <c r="E915" s="322"/>
      <c r="F915" s="322"/>
      <c r="G915" s="322"/>
      <c r="H915" s="322"/>
      <c r="I915" s="322"/>
      <c r="J915" s="322"/>
      <c r="K915" s="322"/>
      <c r="L915" s="322"/>
      <c r="M915" s="322"/>
      <c r="N915" s="322"/>
      <c r="O915" s="322"/>
      <c r="P915" s="322"/>
      <c r="Q915" s="322"/>
      <c r="R915" s="322"/>
      <c r="S915" s="322"/>
      <c r="T915" s="322"/>
      <c r="U915" s="323"/>
      <c r="Z915" s="67"/>
    </row>
    <row r="916" spans="1:26" s="256" customFormat="1" ht="24.75" customHeight="1">
      <c r="A916" s="324">
        <v>30</v>
      </c>
      <c r="B916" s="322"/>
      <c r="C916" s="322"/>
      <c r="D916" s="322"/>
      <c r="E916" s="322"/>
      <c r="F916" s="322"/>
      <c r="G916" s="322"/>
      <c r="H916" s="322"/>
      <c r="I916" s="322"/>
      <c r="J916" s="322"/>
      <c r="K916" s="322"/>
      <c r="L916" s="322"/>
      <c r="M916" s="322"/>
      <c r="N916" s="322"/>
      <c r="O916" s="322"/>
      <c r="P916" s="322"/>
      <c r="Q916" s="322"/>
      <c r="R916" s="322"/>
      <c r="S916" s="322"/>
      <c r="T916" s="322"/>
      <c r="U916" s="323"/>
      <c r="Z916" s="67"/>
    </row>
    <row r="917" spans="1:26" s="256" customFormat="1" ht="24.75" customHeight="1">
      <c r="A917" s="324">
        <v>31</v>
      </c>
      <c r="B917" s="325"/>
      <c r="C917" s="325"/>
      <c r="D917" s="325"/>
      <c r="E917" s="325"/>
      <c r="F917" s="325"/>
      <c r="G917" s="325"/>
      <c r="H917" s="325"/>
      <c r="I917" s="325"/>
      <c r="J917" s="325"/>
      <c r="K917" s="325"/>
      <c r="L917" s="325"/>
      <c r="M917" s="325"/>
      <c r="N917" s="325"/>
      <c r="O917" s="325"/>
      <c r="P917" s="325"/>
      <c r="Q917" s="325"/>
      <c r="R917" s="325"/>
      <c r="S917" s="325"/>
      <c r="T917" s="325"/>
      <c r="U917" s="326"/>
      <c r="Z917" s="67"/>
    </row>
    <row r="918" spans="1:26" s="256" customFormat="1" ht="24.75" customHeight="1">
      <c r="A918" s="324">
        <v>32</v>
      </c>
      <c r="B918" s="325"/>
      <c r="C918" s="325"/>
      <c r="D918" s="325"/>
      <c r="E918" s="325"/>
      <c r="F918" s="325"/>
      <c r="G918" s="325"/>
      <c r="H918" s="325"/>
      <c r="I918" s="325"/>
      <c r="J918" s="325"/>
      <c r="K918" s="325"/>
      <c r="L918" s="325"/>
      <c r="M918" s="325"/>
      <c r="N918" s="325"/>
      <c r="O918" s="325"/>
      <c r="P918" s="325"/>
      <c r="Q918" s="325"/>
      <c r="R918" s="325"/>
      <c r="S918" s="325"/>
      <c r="T918" s="325"/>
      <c r="U918" s="326"/>
      <c r="Z918" s="67"/>
    </row>
    <row r="919" spans="1:26" s="256" customFormat="1" ht="24.75" customHeight="1" thickBot="1">
      <c r="A919" s="31">
        <v>33</v>
      </c>
      <c r="B919" s="327"/>
      <c r="C919" s="327"/>
      <c r="D919" s="327"/>
      <c r="E919" s="327"/>
      <c r="F919" s="327"/>
      <c r="G919" s="327"/>
      <c r="H919" s="327"/>
      <c r="I919" s="327"/>
      <c r="J919" s="327"/>
      <c r="K919" s="327"/>
      <c r="L919" s="327"/>
      <c r="M919" s="327"/>
      <c r="N919" s="327"/>
      <c r="O919" s="327"/>
      <c r="P919" s="327"/>
      <c r="Q919" s="327"/>
      <c r="R919" s="327"/>
      <c r="S919" s="327"/>
      <c r="T919" s="327"/>
      <c r="U919" s="328"/>
      <c r="Z919" s="67"/>
    </row>
    <row r="920" spans="1:26" s="256" customFormat="1" ht="19.5" customHeight="1" thickBot="1">
      <c r="A920" s="364" t="s">
        <v>3</v>
      </c>
      <c r="B920" s="365"/>
      <c r="C920" s="366" t="s">
        <v>201</v>
      </c>
      <c r="D920" s="367"/>
      <c r="E920" s="367"/>
      <c r="F920" s="368"/>
      <c r="G920" s="329"/>
      <c r="H920" s="329"/>
      <c r="I920" s="329"/>
      <c r="J920" s="329"/>
      <c r="K920" s="329"/>
      <c r="L920" s="329"/>
      <c r="M920" s="329"/>
      <c r="N920" s="329"/>
      <c r="O920" s="329"/>
      <c r="P920" s="329"/>
      <c r="Q920" s="329"/>
      <c r="R920" s="329"/>
      <c r="S920" s="329"/>
      <c r="T920" s="329"/>
      <c r="U920" s="329"/>
      <c r="Z920" s="67"/>
    </row>
    <row r="921" spans="1:26" s="256" customFormat="1" ht="31.5" customHeight="1" thickBot="1">
      <c r="A921" s="371" t="s">
        <v>169</v>
      </c>
      <c r="B921" s="372"/>
      <c r="C921" s="372"/>
      <c r="D921" s="372"/>
      <c r="E921" s="373"/>
      <c r="F921" s="302"/>
      <c r="G921" s="302"/>
      <c r="H921" s="374" t="s">
        <v>170</v>
      </c>
      <c r="I921" s="375"/>
      <c r="J921" s="375"/>
      <c r="K921" s="303" t="s">
        <v>4</v>
      </c>
      <c r="L921" s="376" t="s">
        <v>177</v>
      </c>
      <c r="M921" s="376"/>
      <c r="N921" s="377"/>
      <c r="O921" s="304"/>
      <c r="P921" s="305"/>
      <c r="Q921" s="305"/>
      <c r="R921" s="305"/>
      <c r="S921" s="302"/>
      <c r="T921" s="378" t="s">
        <v>202</v>
      </c>
      <c r="U921" s="379"/>
      <c r="V921" s="18">
        <f>V923/V928</f>
        <v>0.01316823899371069</v>
      </c>
      <c r="W921" s="18">
        <f>W923/W928</f>
        <v>0.01287878787878788</v>
      </c>
      <c r="X921" s="18">
        <f>AVERAGE(V921,W921)</f>
        <v>0.013023513436249285</v>
      </c>
      <c r="Y921" s="37" t="s">
        <v>173</v>
      </c>
      <c r="Z921" s="38">
        <f>ROUND(X921*1440,0)/1440</f>
        <v>0.013194444444444444</v>
      </c>
    </row>
    <row r="922" spans="1:26" s="256" customFormat="1" ht="9" customHeight="1" thickBot="1">
      <c r="A922" s="302"/>
      <c r="B922" s="302"/>
      <c r="C922" s="302"/>
      <c r="D922" s="302"/>
      <c r="E922" s="302"/>
      <c r="F922" s="302"/>
      <c r="G922" s="302"/>
      <c r="H922" s="302"/>
      <c r="I922" s="302"/>
      <c r="J922" s="302"/>
      <c r="K922" s="302"/>
      <c r="L922" s="302"/>
      <c r="M922" s="302"/>
      <c r="N922" s="302"/>
      <c r="O922" s="304"/>
      <c r="P922" s="304"/>
      <c r="Q922" s="304"/>
      <c r="R922" s="302"/>
      <c r="S922" s="302"/>
      <c r="T922" s="302"/>
      <c r="U922" s="302"/>
      <c r="V922" s="18">
        <f>B935</f>
        <v>0.23958333333333334</v>
      </c>
      <c r="W922" s="18">
        <f>C929</f>
        <v>0.23611111111111113</v>
      </c>
      <c r="Z922" s="67"/>
    </row>
    <row r="923" spans="1:26" s="256" customFormat="1" ht="19.5" customHeight="1" thickBot="1">
      <c r="A923" s="380" t="s">
        <v>5</v>
      </c>
      <c r="B923" s="381"/>
      <c r="C923" s="382" t="s">
        <v>174</v>
      </c>
      <c r="D923" s="383"/>
      <c r="E923" s="383"/>
      <c r="F923" s="383"/>
      <c r="G923" s="383"/>
      <c r="H923" s="383"/>
      <c r="I923" s="384"/>
      <c r="J923" s="306"/>
      <c r="K923" s="302"/>
      <c r="L923" s="302"/>
      <c r="M923" s="302"/>
      <c r="N923" s="385" t="s">
        <v>175</v>
      </c>
      <c r="O923" s="386"/>
      <c r="P923" s="387">
        <f>MINUTE(Z921)</f>
        <v>19</v>
      </c>
      <c r="Q923" s="388"/>
      <c r="R923" s="302"/>
      <c r="S923" s="307" t="s">
        <v>7</v>
      </c>
      <c r="T923" s="389">
        <v>0.07083333333333333</v>
      </c>
      <c r="U923" s="390"/>
      <c r="V923" s="18">
        <f>V924-V922</f>
        <v>0.6979166666666666</v>
      </c>
      <c r="W923" s="18">
        <f>W924-W922</f>
        <v>0.7083333333333334</v>
      </c>
      <c r="Z923" s="67"/>
    </row>
    <row r="924" spans="1:26" s="256" customFormat="1" ht="9" customHeight="1" thickBot="1">
      <c r="A924" s="302"/>
      <c r="B924" s="302"/>
      <c r="C924" s="302"/>
      <c r="D924" s="302"/>
      <c r="E924" s="302"/>
      <c r="F924" s="302"/>
      <c r="G924" s="302"/>
      <c r="H924" s="302"/>
      <c r="I924" s="302"/>
      <c r="J924" s="302"/>
      <c r="K924" s="302"/>
      <c r="L924" s="302"/>
      <c r="M924" s="302"/>
      <c r="N924" s="302"/>
      <c r="O924" s="302"/>
      <c r="P924" s="302"/>
      <c r="Q924" s="302"/>
      <c r="R924" s="302"/>
      <c r="S924" s="302"/>
      <c r="T924" s="302"/>
      <c r="U924" s="302"/>
      <c r="V924" s="18">
        <f>J934</f>
        <v>0.9375</v>
      </c>
      <c r="W924" s="18">
        <f>K929</f>
        <v>0.9444444444444445</v>
      </c>
      <c r="Z924" s="67"/>
    </row>
    <row r="925" spans="1:26" s="256" customFormat="1" ht="19.5" customHeight="1">
      <c r="A925" s="369" t="s">
        <v>0</v>
      </c>
      <c r="B925" s="362">
        <v>1</v>
      </c>
      <c r="C925" s="362"/>
      <c r="D925" s="362">
        <v>2</v>
      </c>
      <c r="E925" s="362"/>
      <c r="F925" s="362">
        <v>3</v>
      </c>
      <c r="G925" s="362"/>
      <c r="H925" s="362">
        <v>4</v>
      </c>
      <c r="I925" s="362"/>
      <c r="J925" s="362">
        <v>5</v>
      </c>
      <c r="K925" s="362"/>
      <c r="L925" s="362">
        <v>6</v>
      </c>
      <c r="M925" s="362"/>
      <c r="N925" s="362">
        <v>7</v>
      </c>
      <c r="O925" s="362"/>
      <c r="P925" s="362">
        <v>8</v>
      </c>
      <c r="Q925" s="362"/>
      <c r="R925" s="362">
        <v>9</v>
      </c>
      <c r="S925" s="362"/>
      <c r="T925" s="362">
        <v>10</v>
      </c>
      <c r="U925" s="363"/>
      <c r="V925" s="18"/>
      <c r="W925" s="18"/>
      <c r="Z925" s="67"/>
    </row>
    <row r="926" spans="1:26" s="256" customFormat="1" ht="19.5" customHeight="1">
      <c r="A926" s="370"/>
      <c r="B926" s="308" t="s">
        <v>176</v>
      </c>
      <c r="C926" s="308" t="s">
        <v>177</v>
      </c>
      <c r="D926" s="308" t="s">
        <v>176</v>
      </c>
      <c r="E926" s="308" t="s">
        <v>177</v>
      </c>
      <c r="F926" s="308" t="s">
        <v>176</v>
      </c>
      <c r="G926" s="308" t="s">
        <v>177</v>
      </c>
      <c r="H926" s="308" t="s">
        <v>176</v>
      </c>
      <c r="I926" s="308" t="s">
        <v>177</v>
      </c>
      <c r="J926" s="308" t="s">
        <v>176</v>
      </c>
      <c r="K926" s="308" t="s">
        <v>177</v>
      </c>
      <c r="L926" s="308"/>
      <c r="M926" s="308"/>
      <c r="N926" s="308"/>
      <c r="O926" s="308"/>
      <c r="P926" s="308"/>
      <c r="Q926" s="308"/>
      <c r="R926" s="308"/>
      <c r="S926" s="308"/>
      <c r="T926" s="308"/>
      <c r="U926" s="309"/>
      <c r="Z926" s="67"/>
    </row>
    <row r="927" spans="1:26" s="256" customFormat="1" ht="24.75" customHeight="1">
      <c r="A927" s="310" t="s">
        <v>178</v>
      </c>
      <c r="B927" s="311"/>
      <c r="C927" s="330" t="s">
        <v>203</v>
      </c>
      <c r="D927" s="311">
        <v>0.30624999999999997</v>
      </c>
      <c r="E927" s="311">
        <v>0.38055555555555554</v>
      </c>
      <c r="F927" s="311">
        <v>0.48680555555555555</v>
      </c>
      <c r="G927" s="311">
        <v>0.5611111111111111</v>
      </c>
      <c r="H927" s="311">
        <v>0.6673611111111111</v>
      </c>
      <c r="I927" s="311">
        <v>0.7416666666666667</v>
      </c>
      <c r="J927" s="311">
        <v>0.8472222222222222</v>
      </c>
      <c r="K927" s="311">
        <v>0.9187500000000001</v>
      </c>
      <c r="L927" s="311"/>
      <c r="M927" s="311"/>
      <c r="N927" s="311"/>
      <c r="O927" s="311"/>
      <c r="P927" s="311"/>
      <c r="Q927" s="311"/>
      <c r="R927" s="311"/>
      <c r="S927" s="311"/>
      <c r="T927" s="311"/>
      <c r="U927" s="314"/>
      <c r="V927" s="25">
        <f>COUNTA(B927:U959)</f>
        <v>108</v>
      </c>
      <c r="W927" s="36">
        <f>V927/13/2</f>
        <v>4.153846153846154</v>
      </c>
      <c r="Z927" s="59"/>
    </row>
    <row r="928" spans="1:26" s="256" customFormat="1" ht="24.75" customHeight="1">
      <c r="A928" s="310" t="s">
        <v>180</v>
      </c>
      <c r="B928" s="315"/>
      <c r="C928" s="316" t="s">
        <v>181</v>
      </c>
      <c r="D928" s="311">
        <v>0.3201388888888889</v>
      </c>
      <c r="E928" s="311">
        <v>0.39444444444444443</v>
      </c>
      <c r="F928" s="311">
        <v>0.5006944444444444</v>
      </c>
      <c r="G928" s="311">
        <v>0.5750000000000001</v>
      </c>
      <c r="H928" s="311">
        <v>0.68125</v>
      </c>
      <c r="I928" s="311">
        <v>0.7555555555555555</v>
      </c>
      <c r="J928" s="311">
        <v>0.8604166666666666</v>
      </c>
      <c r="K928" s="311">
        <v>0.9319444444444445</v>
      </c>
      <c r="L928" s="311"/>
      <c r="M928" s="311"/>
      <c r="N928" s="311"/>
      <c r="O928" s="311"/>
      <c r="P928" s="311"/>
      <c r="Q928" s="311"/>
      <c r="R928" s="311"/>
      <c r="S928" s="311"/>
      <c r="T928" s="311"/>
      <c r="U928" s="314"/>
      <c r="V928" s="26">
        <f>COUNTA(B927:B959,D927:D959,F927:F959,H927:H959,J927:J959,L927:L959,N927:N959,P927:P959,R927:R959,T927:T959)</f>
        <v>53</v>
      </c>
      <c r="W928" s="26">
        <f>COUNTA(C927:C959,E927:E959,G927:G959,I927:I959,K927:K959,M927:M959,O927:O959,Q927:Q959,S927:S959,U927:U959)</f>
        <v>55</v>
      </c>
      <c r="Y928" s="256">
        <f>(V928+W928)/2</f>
        <v>54</v>
      </c>
      <c r="Z928" s="67"/>
    </row>
    <row r="929" spans="1:26" s="256" customFormat="1" ht="24.75" customHeight="1">
      <c r="A929" s="310" t="s">
        <v>182</v>
      </c>
      <c r="B929" s="311"/>
      <c r="C929" s="311">
        <v>0.23611111111111113</v>
      </c>
      <c r="D929" s="311">
        <v>0.334027777777778</v>
      </c>
      <c r="E929" s="311">
        <v>0.408333333333333</v>
      </c>
      <c r="F929" s="311">
        <v>0.514583333333333</v>
      </c>
      <c r="G929" s="311">
        <v>0.588888888888889</v>
      </c>
      <c r="H929" s="311">
        <v>0.695138888888889</v>
      </c>
      <c r="I929" s="311">
        <v>0.769444444444444</v>
      </c>
      <c r="J929" s="311">
        <v>0.873611111111111</v>
      </c>
      <c r="K929" s="311">
        <v>0.9444444444444445</v>
      </c>
      <c r="L929" s="311"/>
      <c r="M929" s="311"/>
      <c r="N929" s="311"/>
      <c r="O929" s="311"/>
      <c r="P929" s="311"/>
      <c r="Q929" s="311"/>
      <c r="R929" s="311"/>
      <c r="S929" s="311"/>
      <c r="T929" s="311"/>
      <c r="U929" s="314"/>
      <c r="Y929" s="256" t="s">
        <v>183</v>
      </c>
      <c r="Z929" s="67"/>
    </row>
    <row r="930" spans="1:26" s="256" customFormat="1" ht="24.75" customHeight="1">
      <c r="A930" s="310" t="s">
        <v>184</v>
      </c>
      <c r="B930" s="311"/>
      <c r="C930" s="311">
        <v>0.24791666666666667</v>
      </c>
      <c r="D930" s="311">
        <v>0.347916666666667</v>
      </c>
      <c r="E930" s="311">
        <v>0.422222222222222</v>
      </c>
      <c r="F930" s="311">
        <v>0.528472222222222</v>
      </c>
      <c r="G930" s="311">
        <v>0.602777777777778</v>
      </c>
      <c r="H930" s="311">
        <v>0.709027777777778</v>
      </c>
      <c r="I930" s="311">
        <v>0.783333333333333</v>
      </c>
      <c r="J930" s="317">
        <v>0.886805555555555</v>
      </c>
      <c r="K930" s="311"/>
      <c r="L930" s="311"/>
      <c r="M930" s="311"/>
      <c r="N930" s="311"/>
      <c r="O930" s="311"/>
      <c r="P930" s="311"/>
      <c r="Q930" s="311"/>
      <c r="R930" s="311"/>
      <c r="S930" s="311"/>
      <c r="T930" s="311"/>
      <c r="U930" s="314"/>
      <c r="V930" s="49">
        <f>J930-J929</f>
        <v>0.013194444444443953</v>
      </c>
      <c r="W930" s="49">
        <f>I937-I936</f>
        <v>0.01319444444444473</v>
      </c>
      <c r="Z930" s="67"/>
    </row>
    <row r="931" spans="1:26" s="256" customFormat="1" ht="24.75" customHeight="1">
      <c r="A931" s="310" t="s">
        <v>185</v>
      </c>
      <c r="B931" s="311"/>
      <c r="C931" s="311">
        <v>0.259722222222222</v>
      </c>
      <c r="D931" s="311">
        <v>0.361805555555556</v>
      </c>
      <c r="E931" s="311">
        <v>0.436111111111111</v>
      </c>
      <c r="F931" s="311">
        <v>0.542361111111111</v>
      </c>
      <c r="G931" s="311">
        <v>0.616666666666667</v>
      </c>
      <c r="H931" s="311">
        <v>0.722916666666667</v>
      </c>
      <c r="I931" s="311">
        <v>0.797222222222222</v>
      </c>
      <c r="J931" s="317">
        <v>0.9</v>
      </c>
      <c r="K931" s="311"/>
      <c r="L931" s="311"/>
      <c r="M931" s="311"/>
      <c r="N931" s="311"/>
      <c r="O931" s="311"/>
      <c r="P931" s="311"/>
      <c r="Q931" s="311"/>
      <c r="R931" s="311"/>
      <c r="S931" s="311"/>
      <c r="T931" s="311"/>
      <c r="U931" s="314"/>
      <c r="V931" s="49">
        <f>J931-J930</f>
        <v>0.013194444444445064</v>
      </c>
      <c r="W931" s="49">
        <f>I938-I937</f>
        <v>0.013194444444444065</v>
      </c>
      <c r="Z931" s="67"/>
    </row>
    <row r="932" spans="1:26" s="256" customFormat="1" ht="24.75" customHeight="1">
      <c r="A932" s="318" t="s">
        <v>186</v>
      </c>
      <c r="B932" s="311"/>
      <c r="C932" s="311">
        <v>0.271527777777778</v>
      </c>
      <c r="D932" s="311">
        <v>0.375694444444445</v>
      </c>
      <c r="E932" s="311">
        <v>0.45</v>
      </c>
      <c r="F932" s="311">
        <v>0.55625</v>
      </c>
      <c r="G932" s="311">
        <v>0.630555555555556</v>
      </c>
      <c r="H932" s="311">
        <v>0.736805555555556</v>
      </c>
      <c r="I932" s="311">
        <v>0.811111111111111</v>
      </c>
      <c r="J932" s="317">
        <v>0.9125</v>
      </c>
      <c r="K932" s="311"/>
      <c r="L932" s="311"/>
      <c r="M932" s="311"/>
      <c r="N932" s="311"/>
      <c r="O932" s="311"/>
      <c r="P932" s="311"/>
      <c r="Q932" s="311"/>
      <c r="R932" s="311"/>
      <c r="S932" s="311"/>
      <c r="T932" s="311"/>
      <c r="U932" s="314"/>
      <c r="V932" s="49">
        <f>J932-J931</f>
        <v>0.012499999999999956</v>
      </c>
      <c r="W932" s="49">
        <f>I939-I938</f>
        <v>0.013194444444443953</v>
      </c>
      <c r="Z932" s="67"/>
    </row>
    <row r="933" spans="1:26" s="256" customFormat="1" ht="24.75" customHeight="1">
      <c r="A933" s="318" t="s">
        <v>204</v>
      </c>
      <c r="B933" s="315"/>
      <c r="C933" s="311">
        <v>0.283333333333333</v>
      </c>
      <c r="D933" s="311">
        <v>0.389583333333334</v>
      </c>
      <c r="E933" s="311">
        <v>0.463888888888889</v>
      </c>
      <c r="F933" s="311">
        <v>0.570138888888889</v>
      </c>
      <c r="G933" s="311">
        <v>0.644444444444445</v>
      </c>
      <c r="H933" s="311">
        <v>0.750694444444445</v>
      </c>
      <c r="I933" s="311">
        <v>0.825</v>
      </c>
      <c r="J933" s="317">
        <v>0.925</v>
      </c>
      <c r="K933" s="311"/>
      <c r="L933" s="311"/>
      <c r="M933" s="311"/>
      <c r="N933" s="311"/>
      <c r="O933" s="311"/>
      <c r="P933" s="311"/>
      <c r="Q933" s="311"/>
      <c r="R933" s="311"/>
      <c r="S933" s="311"/>
      <c r="T933" s="311"/>
      <c r="U933" s="314"/>
      <c r="V933" s="49">
        <f>J933-J932</f>
        <v>0.012500000000000067</v>
      </c>
      <c r="W933" s="49">
        <f>K927-I939</f>
        <v>0.013194444444445064</v>
      </c>
      <c r="Z933" s="67"/>
    </row>
    <row r="934" spans="1:26" s="256" customFormat="1" ht="24.75" customHeight="1">
      <c r="A934" s="318" t="s">
        <v>188</v>
      </c>
      <c r="B934" s="315" t="s">
        <v>191</v>
      </c>
      <c r="C934" s="311">
        <v>0.2972222222222222</v>
      </c>
      <c r="D934" s="311">
        <v>0.403472222222223</v>
      </c>
      <c r="E934" s="311">
        <v>0.477777777777778</v>
      </c>
      <c r="F934" s="311">
        <v>0.584027777777778</v>
      </c>
      <c r="G934" s="311">
        <v>0.658333333333334</v>
      </c>
      <c r="H934" s="311">
        <v>0.764583333333334</v>
      </c>
      <c r="I934" s="311">
        <v>0.838888888888889</v>
      </c>
      <c r="J934" s="317">
        <v>0.9375</v>
      </c>
      <c r="K934" s="311"/>
      <c r="L934" s="311"/>
      <c r="M934" s="311"/>
      <c r="N934" s="311"/>
      <c r="O934" s="311"/>
      <c r="P934" s="311"/>
      <c r="Q934" s="311"/>
      <c r="R934" s="311"/>
      <c r="S934" s="311"/>
      <c r="T934" s="311"/>
      <c r="U934" s="314"/>
      <c r="V934" s="49">
        <f>J934-J933</f>
        <v>0.012499999999999956</v>
      </c>
      <c r="W934" s="49">
        <f>K928-K927</f>
        <v>0.013194444444444398</v>
      </c>
      <c r="Z934" s="67" t="s">
        <v>192</v>
      </c>
    </row>
    <row r="935" spans="1:26" s="256" customFormat="1" ht="24.75" customHeight="1">
      <c r="A935" s="308" t="s">
        <v>205</v>
      </c>
      <c r="B935" s="315">
        <v>0.23958333333333334</v>
      </c>
      <c r="C935" s="311">
        <v>0.311111111111112</v>
      </c>
      <c r="D935" s="311">
        <v>0.417361111111112</v>
      </c>
      <c r="E935" s="311">
        <v>0.491666666666667</v>
      </c>
      <c r="F935" s="311">
        <v>0.597916666666667</v>
      </c>
      <c r="G935" s="311">
        <v>0.672222222222223</v>
      </c>
      <c r="H935" s="311">
        <v>0.778472222222223</v>
      </c>
      <c r="I935" s="311">
        <v>0.852777777777778</v>
      </c>
      <c r="J935" s="317"/>
      <c r="K935" s="311"/>
      <c r="L935" s="311"/>
      <c r="M935" s="311"/>
      <c r="N935" s="311"/>
      <c r="O935" s="311"/>
      <c r="P935" s="311"/>
      <c r="Q935" s="311"/>
      <c r="R935" s="311"/>
      <c r="S935" s="311"/>
      <c r="T935" s="311"/>
      <c r="U935" s="314"/>
      <c r="V935" s="49"/>
      <c r="W935" s="49">
        <f>K929-K928</f>
        <v>0.012500000000000067</v>
      </c>
      <c r="Z935" s="67"/>
    </row>
    <row r="936" spans="1:23" s="256" customFormat="1" ht="24.75" customHeight="1">
      <c r="A936" s="308" t="s">
        <v>206</v>
      </c>
      <c r="B936" s="315">
        <v>0.25277777777777777</v>
      </c>
      <c r="C936" s="311">
        <v>0.325000000000001</v>
      </c>
      <c r="D936" s="311">
        <v>0.431250000000001</v>
      </c>
      <c r="E936" s="311">
        <v>0.505555555555556</v>
      </c>
      <c r="F936" s="311">
        <v>0.611805555555555</v>
      </c>
      <c r="G936" s="311">
        <v>0.686111111111112</v>
      </c>
      <c r="H936" s="311">
        <v>0.792361111111112</v>
      </c>
      <c r="I936" s="311">
        <v>0.8659722222222223</v>
      </c>
      <c r="J936" s="317"/>
      <c r="K936" s="311"/>
      <c r="L936" s="311"/>
      <c r="M936" s="311"/>
      <c r="N936" s="311"/>
      <c r="O936" s="311"/>
      <c r="P936" s="311"/>
      <c r="Q936" s="311"/>
      <c r="R936" s="311"/>
      <c r="S936" s="311"/>
      <c r="T936" s="311"/>
      <c r="U936" s="314"/>
      <c r="V936" s="49"/>
      <c r="W936" s="49"/>
    </row>
    <row r="937" spans="1:26" s="256" customFormat="1" ht="24.75" customHeight="1">
      <c r="A937" s="308" t="s">
        <v>193</v>
      </c>
      <c r="B937" s="315">
        <v>0.265972222222222</v>
      </c>
      <c r="C937" s="311">
        <v>0.33888888888889</v>
      </c>
      <c r="D937" s="311">
        <v>0.44513888888889</v>
      </c>
      <c r="E937" s="311">
        <v>0.519444444444445</v>
      </c>
      <c r="F937" s="311">
        <v>0.625694444444445</v>
      </c>
      <c r="G937" s="311">
        <v>0.700000000000001</v>
      </c>
      <c r="H937" s="311">
        <v>0.806250000000001</v>
      </c>
      <c r="I937" s="311">
        <v>0.879166666666667</v>
      </c>
      <c r="J937" s="311"/>
      <c r="K937" s="311"/>
      <c r="L937" s="311"/>
      <c r="M937" s="311"/>
      <c r="N937" s="311"/>
      <c r="O937" s="311"/>
      <c r="P937" s="311"/>
      <c r="Q937" s="311"/>
      <c r="R937" s="311"/>
      <c r="S937" s="311"/>
      <c r="T937" s="311"/>
      <c r="U937" s="314"/>
      <c r="V937" s="49"/>
      <c r="W937" s="49"/>
      <c r="Z937" s="67"/>
    </row>
    <row r="938" spans="1:26" s="256" customFormat="1" ht="24.75" customHeight="1">
      <c r="A938" s="308" t="s">
        <v>194</v>
      </c>
      <c r="B938" s="311">
        <v>0.279166666666667</v>
      </c>
      <c r="C938" s="311">
        <v>0.352777777777779</v>
      </c>
      <c r="D938" s="311">
        <v>0.459027777777778</v>
      </c>
      <c r="E938" s="311">
        <v>0.533333333333334</v>
      </c>
      <c r="F938" s="311">
        <v>0.639583333333334</v>
      </c>
      <c r="G938" s="311">
        <v>0.713888888888889</v>
      </c>
      <c r="H938" s="311">
        <v>0.820138888888889</v>
      </c>
      <c r="I938" s="311">
        <v>0.892361111111111</v>
      </c>
      <c r="J938" s="311"/>
      <c r="K938" s="311"/>
      <c r="L938" s="311"/>
      <c r="M938" s="311"/>
      <c r="N938" s="311"/>
      <c r="O938" s="311"/>
      <c r="P938" s="311"/>
      <c r="Q938" s="311"/>
      <c r="R938" s="311"/>
      <c r="S938" s="311"/>
      <c r="T938" s="311"/>
      <c r="U938" s="314"/>
      <c r="V938" s="319"/>
      <c r="W938" s="49"/>
      <c r="Z938" s="67"/>
    </row>
    <row r="939" spans="1:26" s="256" customFormat="1" ht="24.75" customHeight="1">
      <c r="A939" s="308" t="s">
        <v>195</v>
      </c>
      <c r="B939" s="311">
        <v>0.292361111111111</v>
      </c>
      <c r="C939" s="311">
        <v>0.366666666666668</v>
      </c>
      <c r="D939" s="311">
        <v>0.472916666666667</v>
      </c>
      <c r="E939" s="311">
        <v>0.547222222222222</v>
      </c>
      <c r="F939" s="311">
        <v>0.653472222222223</v>
      </c>
      <c r="G939" s="311">
        <v>0.727777777777778</v>
      </c>
      <c r="H939" s="311">
        <v>0.834027777777778</v>
      </c>
      <c r="I939" s="311">
        <v>0.905555555555555</v>
      </c>
      <c r="J939" s="311"/>
      <c r="K939" s="311"/>
      <c r="L939" s="311"/>
      <c r="M939" s="311"/>
      <c r="N939" s="311"/>
      <c r="O939" s="311"/>
      <c r="P939" s="311"/>
      <c r="Q939" s="311"/>
      <c r="R939" s="311"/>
      <c r="S939" s="311"/>
      <c r="T939" s="311"/>
      <c r="U939" s="314"/>
      <c r="W939" s="319"/>
      <c r="Z939" s="67"/>
    </row>
    <row r="940" spans="1:26" s="256" customFormat="1" ht="24.75" customHeight="1">
      <c r="A940" s="320">
        <v>14</v>
      </c>
      <c r="B940" s="311"/>
      <c r="C940" s="311"/>
      <c r="D940" s="311"/>
      <c r="E940" s="311"/>
      <c r="F940" s="311"/>
      <c r="G940" s="311"/>
      <c r="H940" s="311"/>
      <c r="I940" s="311"/>
      <c r="J940" s="311"/>
      <c r="K940" s="311"/>
      <c r="L940" s="311"/>
      <c r="M940" s="311"/>
      <c r="N940" s="311"/>
      <c r="O940" s="311"/>
      <c r="P940" s="311"/>
      <c r="Q940" s="311"/>
      <c r="R940" s="311"/>
      <c r="S940" s="311"/>
      <c r="T940" s="311"/>
      <c r="U940" s="314"/>
      <c r="W940" s="319"/>
      <c r="Z940" s="67"/>
    </row>
    <row r="941" spans="1:26" s="256" customFormat="1" ht="24.75" customHeight="1">
      <c r="A941" s="320">
        <v>15</v>
      </c>
      <c r="B941" s="311"/>
      <c r="C941" s="311"/>
      <c r="D941" s="311"/>
      <c r="E941" s="311"/>
      <c r="F941" s="311"/>
      <c r="G941" s="311"/>
      <c r="H941" s="311"/>
      <c r="I941" s="311"/>
      <c r="J941" s="311"/>
      <c r="K941" s="311"/>
      <c r="L941" s="311"/>
      <c r="M941" s="311"/>
      <c r="N941" s="311"/>
      <c r="O941" s="311"/>
      <c r="P941" s="311"/>
      <c r="Q941" s="311"/>
      <c r="R941" s="311"/>
      <c r="S941" s="311"/>
      <c r="T941" s="311"/>
      <c r="U941" s="314"/>
      <c r="Z941" s="67"/>
    </row>
    <row r="942" spans="1:26" s="256" customFormat="1" ht="24.75" customHeight="1">
      <c r="A942" s="320">
        <v>16</v>
      </c>
      <c r="B942" s="311"/>
      <c r="C942" s="321"/>
      <c r="D942" s="311"/>
      <c r="E942" s="321"/>
      <c r="F942" s="311"/>
      <c r="G942" s="321"/>
      <c r="H942" s="311"/>
      <c r="I942" s="321"/>
      <c r="J942" s="311"/>
      <c r="K942" s="311"/>
      <c r="L942" s="311"/>
      <c r="M942" s="311"/>
      <c r="N942" s="311"/>
      <c r="O942" s="311"/>
      <c r="P942" s="311"/>
      <c r="Q942" s="311"/>
      <c r="R942" s="311"/>
      <c r="S942" s="311"/>
      <c r="T942" s="311"/>
      <c r="U942" s="314"/>
      <c r="Z942" s="67"/>
    </row>
    <row r="943" spans="1:21" s="256" customFormat="1" ht="24.75" customHeight="1">
      <c r="A943" s="320">
        <v>17</v>
      </c>
      <c r="B943" s="313"/>
      <c r="C943" s="321"/>
      <c r="D943" s="311"/>
      <c r="E943" s="321"/>
      <c r="F943" s="311"/>
      <c r="G943" s="321"/>
      <c r="H943" s="311"/>
      <c r="I943" s="321"/>
      <c r="J943" s="311"/>
      <c r="K943" s="311"/>
      <c r="L943" s="311"/>
      <c r="M943" s="311"/>
      <c r="N943" s="311"/>
      <c r="O943" s="311"/>
      <c r="P943" s="311"/>
      <c r="Q943" s="311"/>
      <c r="R943" s="311"/>
      <c r="S943" s="311"/>
      <c r="T943" s="311"/>
      <c r="U943" s="314"/>
    </row>
    <row r="944" spans="1:26" s="256" customFormat="1" ht="24.75" customHeight="1">
      <c r="A944" s="320">
        <v>18</v>
      </c>
      <c r="B944" s="313"/>
      <c r="C944" s="321"/>
      <c r="D944" s="311"/>
      <c r="E944" s="321"/>
      <c r="F944" s="311"/>
      <c r="G944" s="321"/>
      <c r="H944" s="311"/>
      <c r="I944" s="321"/>
      <c r="J944" s="311"/>
      <c r="K944" s="311"/>
      <c r="L944" s="311"/>
      <c r="M944" s="311"/>
      <c r="N944" s="311"/>
      <c r="O944" s="311"/>
      <c r="P944" s="311"/>
      <c r="Q944" s="311"/>
      <c r="R944" s="311"/>
      <c r="S944" s="311"/>
      <c r="T944" s="311"/>
      <c r="U944" s="314"/>
      <c r="Z944" s="67"/>
    </row>
    <row r="945" spans="1:26" s="256" customFormat="1" ht="24.75" customHeight="1">
      <c r="A945" s="320">
        <v>19</v>
      </c>
      <c r="B945" s="311"/>
      <c r="C945" s="321"/>
      <c r="D945" s="311"/>
      <c r="E945" s="321"/>
      <c r="F945" s="311"/>
      <c r="G945" s="321"/>
      <c r="H945" s="311"/>
      <c r="I945" s="321"/>
      <c r="J945" s="311"/>
      <c r="K945" s="311"/>
      <c r="L945" s="311"/>
      <c r="M945" s="311"/>
      <c r="N945" s="311"/>
      <c r="O945" s="311"/>
      <c r="P945" s="311"/>
      <c r="Q945" s="311"/>
      <c r="R945" s="311"/>
      <c r="S945" s="311"/>
      <c r="T945" s="311"/>
      <c r="U945" s="314"/>
      <c r="Z945" s="67"/>
    </row>
    <row r="946" spans="1:26" s="256" customFormat="1" ht="24.75" customHeight="1">
      <c r="A946" s="320">
        <v>20</v>
      </c>
      <c r="B946" s="311"/>
      <c r="C946" s="321"/>
      <c r="D946" s="311"/>
      <c r="E946" s="321"/>
      <c r="F946" s="311"/>
      <c r="G946" s="321"/>
      <c r="H946" s="311"/>
      <c r="I946" s="321"/>
      <c r="J946" s="311"/>
      <c r="K946" s="311"/>
      <c r="L946" s="311"/>
      <c r="M946" s="311"/>
      <c r="N946" s="311"/>
      <c r="O946" s="311"/>
      <c r="P946" s="311"/>
      <c r="Q946" s="311"/>
      <c r="R946" s="311"/>
      <c r="S946" s="311"/>
      <c r="T946" s="311"/>
      <c r="U946" s="314"/>
      <c r="Z946" s="67"/>
    </row>
    <row r="947" spans="1:26" s="256" customFormat="1" ht="24.75" customHeight="1">
      <c r="A947" s="320">
        <v>21</v>
      </c>
      <c r="B947" s="311"/>
      <c r="C947" s="321"/>
      <c r="D947" s="311"/>
      <c r="E947" s="321"/>
      <c r="F947" s="311"/>
      <c r="G947" s="321"/>
      <c r="H947" s="311"/>
      <c r="I947" s="321"/>
      <c r="J947" s="311"/>
      <c r="K947" s="311"/>
      <c r="L947" s="311"/>
      <c r="M947" s="311"/>
      <c r="N947" s="311"/>
      <c r="O947" s="311"/>
      <c r="P947" s="311"/>
      <c r="Q947" s="311"/>
      <c r="R947" s="311"/>
      <c r="S947" s="311"/>
      <c r="T947" s="311"/>
      <c r="U947" s="314"/>
      <c r="Z947" s="67"/>
    </row>
    <row r="948" spans="1:26" s="256" customFormat="1" ht="24.75" customHeight="1">
      <c r="A948" s="320">
        <v>22</v>
      </c>
      <c r="B948" s="311"/>
      <c r="C948" s="321"/>
      <c r="D948" s="311"/>
      <c r="E948" s="321"/>
      <c r="F948" s="311"/>
      <c r="G948" s="321"/>
      <c r="H948" s="311"/>
      <c r="I948" s="321"/>
      <c r="J948" s="311"/>
      <c r="K948" s="311"/>
      <c r="L948" s="311"/>
      <c r="M948" s="311"/>
      <c r="N948" s="311"/>
      <c r="O948" s="311"/>
      <c r="P948" s="311"/>
      <c r="Q948" s="311"/>
      <c r="R948" s="311"/>
      <c r="S948" s="311"/>
      <c r="T948" s="311"/>
      <c r="U948" s="314"/>
      <c r="Z948" s="67"/>
    </row>
    <row r="949" spans="1:26" s="256" customFormat="1" ht="24.75" customHeight="1">
      <c r="A949" s="320">
        <v>23</v>
      </c>
      <c r="B949" s="311"/>
      <c r="C949" s="321"/>
      <c r="D949" s="311"/>
      <c r="E949" s="321"/>
      <c r="F949" s="311"/>
      <c r="G949" s="321"/>
      <c r="H949" s="311"/>
      <c r="I949" s="321"/>
      <c r="J949" s="311"/>
      <c r="K949" s="311"/>
      <c r="L949" s="311"/>
      <c r="M949" s="311"/>
      <c r="N949" s="311"/>
      <c r="O949" s="311"/>
      <c r="P949" s="311"/>
      <c r="Q949" s="311"/>
      <c r="R949" s="311"/>
      <c r="S949" s="311"/>
      <c r="T949" s="311"/>
      <c r="U949" s="314"/>
      <c r="Z949" s="67"/>
    </row>
    <row r="950" spans="1:26" s="256" customFormat="1" ht="24.75" customHeight="1">
      <c r="A950" s="320">
        <v>24</v>
      </c>
      <c r="B950" s="322"/>
      <c r="C950" s="321"/>
      <c r="D950" s="311"/>
      <c r="E950" s="321"/>
      <c r="F950" s="311"/>
      <c r="G950" s="321"/>
      <c r="H950" s="311"/>
      <c r="I950" s="321"/>
      <c r="J950" s="322"/>
      <c r="K950" s="322"/>
      <c r="L950" s="322"/>
      <c r="M950" s="322"/>
      <c r="N950" s="322"/>
      <c r="O950" s="322"/>
      <c r="P950" s="322"/>
      <c r="Q950" s="322"/>
      <c r="R950" s="322"/>
      <c r="S950" s="322"/>
      <c r="T950" s="322"/>
      <c r="U950" s="323"/>
      <c r="Z950" s="67"/>
    </row>
    <row r="951" spans="1:26" s="256" customFormat="1" ht="24.75" customHeight="1">
      <c r="A951" s="320">
        <v>25</v>
      </c>
      <c r="B951" s="322"/>
      <c r="C951" s="321"/>
      <c r="D951" s="311"/>
      <c r="E951" s="321"/>
      <c r="F951" s="311"/>
      <c r="G951" s="321"/>
      <c r="H951" s="311"/>
      <c r="I951" s="321"/>
      <c r="J951" s="322"/>
      <c r="K951" s="322"/>
      <c r="L951" s="322"/>
      <c r="M951" s="322"/>
      <c r="N951" s="322"/>
      <c r="O951" s="322"/>
      <c r="P951" s="322"/>
      <c r="Q951" s="322"/>
      <c r="R951" s="322"/>
      <c r="S951" s="322"/>
      <c r="T951" s="322"/>
      <c r="U951" s="323"/>
      <c r="Z951" s="67"/>
    </row>
    <row r="952" spans="1:26" s="256" customFormat="1" ht="24.75" customHeight="1">
      <c r="A952" s="320">
        <v>26</v>
      </c>
      <c r="B952" s="322"/>
      <c r="C952" s="321"/>
      <c r="D952" s="311"/>
      <c r="E952" s="321"/>
      <c r="F952" s="311"/>
      <c r="G952" s="321"/>
      <c r="H952" s="311"/>
      <c r="I952" s="321"/>
      <c r="J952" s="322"/>
      <c r="K952" s="322"/>
      <c r="L952" s="322"/>
      <c r="M952" s="322"/>
      <c r="N952" s="322"/>
      <c r="O952" s="322"/>
      <c r="P952" s="322"/>
      <c r="Q952" s="322"/>
      <c r="R952" s="322"/>
      <c r="S952" s="322"/>
      <c r="T952" s="322"/>
      <c r="U952" s="323"/>
      <c r="Z952" s="67"/>
    </row>
    <row r="953" spans="1:26" s="256" customFormat="1" ht="24.75" customHeight="1">
      <c r="A953" s="324">
        <v>27</v>
      </c>
      <c r="B953" s="322"/>
      <c r="C953" s="322"/>
      <c r="D953" s="322"/>
      <c r="E953" s="322"/>
      <c r="F953" s="322"/>
      <c r="G953" s="322"/>
      <c r="H953" s="322"/>
      <c r="I953" s="321"/>
      <c r="J953" s="322"/>
      <c r="K953" s="322"/>
      <c r="L953" s="322"/>
      <c r="M953" s="322"/>
      <c r="N953" s="322"/>
      <c r="O953" s="322"/>
      <c r="P953" s="322"/>
      <c r="Q953" s="322"/>
      <c r="R953" s="322"/>
      <c r="S953" s="322"/>
      <c r="T953" s="322"/>
      <c r="U953" s="323"/>
      <c r="Z953" s="67"/>
    </row>
    <row r="954" spans="1:26" s="256" customFormat="1" ht="24.75" customHeight="1">
      <c r="A954" s="324">
        <v>28</v>
      </c>
      <c r="B954" s="322"/>
      <c r="C954" s="322"/>
      <c r="D954" s="322"/>
      <c r="E954" s="322"/>
      <c r="F954" s="322"/>
      <c r="G954" s="322"/>
      <c r="H954" s="322"/>
      <c r="I954" s="322"/>
      <c r="J954" s="322"/>
      <c r="K954" s="322"/>
      <c r="L954" s="322"/>
      <c r="M954" s="322"/>
      <c r="N954" s="322"/>
      <c r="O954" s="322"/>
      <c r="P954" s="322"/>
      <c r="Q954" s="322"/>
      <c r="R954" s="322"/>
      <c r="S954" s="322"/>
      <c r="T954" s="322"/>
      <c r="U954" s="323"/>
      <c r="Z954" s="67"/>
    </row>
    <row r="955" spans="1:26" s="256" customFormat="1" ht="24.75" customHeight="1">
      <c r="A955" s="324">
        <v>29</v>
      </c>
      <c r="B955" s="322"/>
      <c r="C955" s="322"/>
      <c r="D955" s="322"/>
      <c r="E955" s="322"/>
      <c r="F955" s="322"/>
      <c r="G955" s="322"/>
      <c r="H955" s="322"/>
      <c r="I955" s="322"/>
      <c r="J955" s="322"/>
      <c r="K955" s="322"/>
      <c r="L955" s="322"/>
      <c r="M955" s="322"/>
      <c r="N955" s="322"/>
      <c r="O955" s="322"/>
      <c r="P955" s="322"/>
      <c r="Q955" s="322"/>
      <c r="R955" s="322"/>
      <c r="S955" s="322"/>
      <c r="T955" s="322"/>
      <c r="U955" s="323"/>
      <c r="Z955" s="67"/>
    </row>
    <row r="956" spans="1:26" s="256" customFormat="1" ht="24.75" customHeight="1">
      <c r="A956" s="324">
        <v>30</v>
      </c>
      <c r="B956" s="322"/>
      <c r="C956" s="322"/>
      <c r="D956" s="322"/>
      <c r="E956" s="322"/>
      <c r="F956" s="322"/>
      <c r="G956" s="322"/>
      <c r="H956" s="322"/>
      <c r="I956" s="322"/>
      <c r="J956" s="322"/>
      <c r="K956" s="322"/>
      <c r="L956" s="322"/>
      <c r="M956" s="322"/>
      <c r="N956" s="322"/>
      <c r="O956" s="322"/>
      <c r="P956" s="322"/>
      <c r="Q956" s="322"/>
      <c r="R956" s="322"/>
      <c r="S956" s="322"/>
      <c r="T956" s="322"/>
      <c r="U956" s="323"/>
      <c r="Z956" s="67"/>
    </row>
    <row r="957" spans="1:26" s="256" customFormat="1" ht="24.75" customHeight="1">
      <c r="A957" s="324">
        <v>31</v>
      </c>
      <c r="B957" s="325"/>
      <c r="C957" s="325"/>
      <c r="D957" s="325"/>
      <c r="E957" s="325"/>
      <c r="F957" s="325"/>
      <c r="G957" s="325"/>
      <c r="H957" s="325"/>
      <c r="I957" s="325"/>
      <c r="J957" s="325"/>
      <c r="K957" s="325"/>
      <c r="L957" s="325"/>
      <c r="M957" s="325"/>
      <c r="N957" s="325"/>
      <c r="O957" s="325"/>
      <c r="P957" s="325"/>
      <c r="Q957" s="325"/>
      <c r="R957" s="325"/>
      <c r="S957" s="325"/>
      <c r="T957" s="325"/>
      <c r="U957" s="326"/>
      <c r="Z957" s="67"/>
    </row>
    <row r="958" spans="1:26" s="256" customFormat="1" ht="24.75" customHeight="1">
      <c r="A958" s="324">
        <v>32</v>
      </c>
      <c r="B958" s="325"/>
      <c r="C958" s="325"/>
      <c r="D958" s="325"/>
      <c r="E958" s="325"/>
      <c r="F958" s="325"/>
      <c r="G958" s="325"/>
      <c r="H958" s="325"/>
      <c r="I958" s="325"/>
      <c r="J958" s="325"/>
      <c r="K958" s="325"/>
      <c r="L958" s="325"/>
      <c r="M958" s="325"/>
      <c r="N958" s="325"/>
      <c r="O958" s="325"/>
      <c r="P958" s="325"/>
      <c r="Q958" s="325"/>
      <c r="R958" s="325"/>
      <c r="S958" s="325"/>
      <c r="T958" s="325"/>
      <c r="U958" s="326"/>
      <c r="Z958" s="67"/>
    </row>
    <row r="959" spans="1:26" s="256" customFormat="1" ht="24.75" customHeight="1" thickBot="1">
      <c r="A959" s="31">
        <v>33</v>
      </c>
      <c r="B959" s="327"/>
      <c r="C959" s="327"/>
      <c r="D959" s="327"/>
      <c r="E959" s="327"/>
      <c r="F959" s="327"/>
      <c r="G959" s="327"/>
      <c r="H959" s="327"/>
      <c r="I959" s="327"/>
      <c r="J959" s="327"/>
      <c r="K959" s="327"/>
      <c r="L959" s="327"/>
      <c r="M959" s="327"/>
      <c r="N959" s="327"/>
      <c r="O959" s="327"/>
      <c r="P959" s="327"/>
      <c r="Q959" s="327"/>
      <c r="R959" s="327"/>
      <c r="S959" s="327"/>
      <c r="T959" s="327"/>
      <c r="U959" s="328"/>
      <c r="Z959" s="67"/>
    </row>
    <row r="960" spans="1:26" s="256" customFormat="1" ht="19.5" customHeight="1" thickBot="1">
      <c r="A960" s="364" t="s">
        <v>3</v>
      </c>
      <c r="B960" s="365"/>
      <c r="C960" s="366" t="s">
        <v>201</v>
      </c>
      <c r="D960" s="367"/>
      <c r="E960" s="367"/>
      <c r="F960" s="368"/>
      <c r="G960" s="329"/>
      <c r="H960" s="329"/>
      <c r="I960" s="329"/>
      <c r="J960" s="329"/>
      <c r="K960" s="329"/>
      <c r="L960" s="329"/>
      <c r="M960" s="329"/>
      <c r="N960" s="329"/>
      <c r="O960" s="329"/>
      <c r="P960" s="329"/>
      <c r="Q960" s="329"/>
      <c r="R960" s="329"/>
      <c r="S960" s="329"/>
      <c r="T960" s="329"/>
      <c r="U960" s="329"/>
      <c r="Z960" s="67"/>
    </row>
    <row r="961" spans="1:26" s="256" customFormat="1" ht="31.5" customHeight="1" thickBot="1">
      <c r="A961" s="371" t="s">
        <v>169</v>
      </c>
      <c r="B961" s="372"/>
      <c r="C961" s="372"/>
      <c r="D961" s="372"/>
      <c r="E961" s="373"/>
      <c r="F961" s="302"/>
      <c r="G961" s="302"/>
      <c r="H961" s="374" t="s">
        <v>170</v>
      </c>
      <c r="I961" s="375"/>
      <c r="J961" s="375"/>
      <c r="K961" s="303" t="s">
        <v>4</v>
      </c>
      <c r="L961" s="376" t="s">
        <v>177</v>
      </c>
      <c r="M961" s="376"/>
      <c r="N961" s="377"/>
      <c r="O961" s="304"/>
      <c r="P961" s="305"/>
      <c r="Q961" s="305"/>
      <c r="R961" s="305"/>
      <c r="S961" s="302"/>
      <c r="T961" s="378" t="s">
        <v>207</v>
      </c>
      <c r="U961" s="379"/>
      <c r="V961" s="18">
        <f>V963/V968</f>
        <v>0.010737179487179487</v>
      </c>
      <c r="W961" s="18">
        <f>W963/W968</f>
        <v>0.010572139303482588</v>
      </c>
      <c r="X961" s="18">
        <f>AVERAGE(V961,W961)</f>
        <v>0.010654659395331037</v>
      </c>
      <c r="Y961" s="37" t="s">
        <v>173</v>
      </c>
      <c r="Z961" s="38">
        <f>ROUND(X961*1440,0)/1440</f>
        <v>0.010416666666666666</v>
      </c>
    </row>
    <row r="962" spans="1:26" s="256" customFormat="1" ht="9" customHeight="1" thickBot="1">
      <c r="A962" s="302"/>
      <c r="B962" s="302"/>
      <c r="C962" s="302"/>
      <c r="D962" s="302"/>
      <c r="E962" s="302"/>
      <c r="F962" s="302"/>
      <c r="G962" s="302"/>
      <c r="H962" s="302"/>
      <c r="I962" s="302"/>
      <c r="J962" s="302"/>
      <c r="K962" s="302"/>
      <c r="L962" s="302"/>
      <c r="M962" s="302"/>
      <c r="N962" s="302"/>
      <c r="O962" s="304"/>
      <c r="P962" s="304"/>
      <c r="Q962" s="304"/>
      <c r="R962" s="302"/>
      <c r="S962" s="302"/>
      <c r="T962" s="302"/>
      <c r="U962" s="302"/>
      <c r="V962" s="18">
        <f>B976</f>
        <v>0.23958333333333334</v>
      </c>
      <c r="W962" s="18">
        <f>C969</f>
        <v>0.23611111111111113</v>
      </c>
      <c r="Z962" s="67"/>
    </row>
    <row r="963" spans="1:26" s="256" customFormat="1" ht="19.5" customHeight="1" thickBot="1">
      <c r="A963" s="380" t="s">
        <v>5</v>
      </c>
      <c r="B963" s="381"/>
      <c r="C963" s="382" t="s">
        <v>174</v>
      </c>
      <c r="D963" s="383"/>
      <c r="E963" s="383"/>
      <c r="F963" s="383"/>
      <c r="G963" s="383"/>
      <c r="H963" s="383"/>
      <c r="I963" s="384"/>
      <c r="J963" s="306"/>
      <c r="K963" s="302"/>
      <c r="L963" s="302"/>
      <c r="M963" s="302"/>
      <c r="N963" s="385" t="s">
        <v>175</v>
      </c>
      <c r="O963" s="386"/>
      <c r="P963" s="387">
        <f>MINUTE(Z961)</f>
        <v>15</v>
      </c>
      <c r="Q963" s="388"/>
      <c r="R963" s="302"/>
      <c r="S963" s="307" t="s">
        <v>7</v>
      </c>
      <c r="T963" s="389">
        <v>0.07083333333333333</v>
      </c>
      <c r="U963" s="390"/>
      <c r="V963" s="18">
        <f>V964-V962</f>
        <v>0.6979166666666666</v>
      </c>
      <c r="W963" s="18">
        <f>W964-W962</f>
        <v>0.7083333333333334</v>
      </c>
      <c r="Z963" s="67"/>
    </row>
    <row r="964" spans="1:26" s="256" customFormat="1" ht="9" customHeight="1" thickBot="1">
      <c r="A964" s="302"/>
      <c r="B964" s="302"/>
      <c r="C964" s="302"/>
      <c r="D964" s="302"/>
      <c r="E964" s="302"/>
      <c r="F964" s="302"/>
      <c r="G964" s="302"/>
      <c r="H964" s="302"/>
      <c r="I964" s="302"/>
      <c r="J964" s="302"/>
      <c r="K964" s="302"/>
      <c r="L964" s="302"/>
      <c r="M964" s="302"/>
      <c r="N964" s="302"/>
      <c r="O964" s="302"/>
      <c r="P964" s="302"/>
      <c r="Q964" s="302"/>
      <c r="R964" s="302"/>
      <c r="S964" s="302"/>
      <c r="T964" s="302"/>
      <c r="U964" s="302"/>
      <c r="V964" s="18">
        <f>J975</f>
        <v>0.9375</v>
      </c>
      <c r="W964" s="18">
        <f>K969</f>
        <v>0.9444444444444445</v>
      </c>
      <c r="Z964" s="67"/>
    </row>
    <row r="965" spans="1:26" s="256" customFormat="1" ht="19.5" customHeight="1">
      <c r="A965" s="369" t="s">
        <v>0</v>
      </c>
      <c r="B965" s="362">
        <v>1</v>
      </c>
      <c r="C965" s="362"/>
      <c r="D965" s="362">
        <v>2</v>
      </c>
      <c r="E965" s="362"/>
      <c r="F965" s="362">
        <v>3</v>
      </c>
      <c r="G965" s="362"/>
      <c r="H965" s="362">
        <v>4</v>
      </c>
      <c r="I965" s="362"/>
      <c r="J965" s="362">
        <v>5</v>
      </c>
      <c r="K965" s="362"/>
      <c r="L965" s="362">
        <v>6</v>
      </c>
      <c r="M965" s="362"/>
      <c r="N965" s="362">
        <v>7</v>
      </c>
      <c r="O965" s="362"/>
      <c r="P965" s="362">
        <v>8</v>
      </c>
      <c r="Q965" s="362"/>
      <c r="R965" s="362">
        <v>9</v>
      </c>
      <c r="S965" s="362"/>
      <c r="T965" s="362">
        <v>10</v>
      </c>
      <c r="U965" s="363"/>
      <c r="V965" s="18"/>
      <c r="W965" s="18"/>
      <c r="Z965" s="67"/>
    </row>
    <row r="966" spans="1:26" s="256" customFormat="1" ht="19.5" customHeight="1">
      <c r="A966" s="370"/>
      <c r="B966" s="308" t="s">
        <v>176</v>
      </c>
      <c r="C966" s="308" t="s">
        <v>177</v>
      </c>
      <c r="D966" s="308" t="s">
        <v>176</v>
      </c>
      <c r="E966" s="308" t="s">
        <v>177</v>
      </c>
      <c r="F966" s="308" t="s">
        <v>176</v>
      </c>
      <c r="G966" s="308" t="s">
        <v>177</v>
      </c>
      <c r="H966" s="308" t="s">
        <v>176</v>
      </c>
      <c r="I966" s="308" t="s">
        <v>177</v>
      </c>
      <c r="J966" s="308" t="s">
        <v>176</v>
      </c>
      <c r="K966" s="308" t="s">
        <v>177</v>
      </c>
      <c r="L966" s="308"/>
      <c r="M966" s="308"/>
      <c r="N966" s="308"/>
      <c r="O966" s="308"/>
      <c r="P966" s="308"/>
      <c r="Q966" s="308"/>
      <c r="R966" s="308"/>
      <c r="S966" s="308"/>
      <c r="T966" s="308"/>
      <c r="U966" s="309"/>
      <c r="Z966" s="67"/>
    </row>
    <row r="967" spans="1:26" s="256" customFormat="1" ht="24.75" customHeight="1">
      <c r="A967" s="310" t="s">
        <v>178</v>
      </c>
      <c r="B967" s="311"/>
      <c r="C967" s="330" t="s">
        <v>203</v>
      </c>
      <c r="D967" s="311">
        <v>0.3048611111111111</v>
      </c>
      <c r="E967" s="311">
        <v>0.3847222222222222</v>
      </c>
      <c r="F967" s="311">
        <v>0.4826388888888889</v>
      </c>
      <c r="G967" s="311">
        <v>0.55625</v>
      </c>
      <c r="H967" s="311">
        <v>0.6604166666666667</v>
      </c>
      <c r="I967" s="311">
        <v>0.7340277777777778</v>
      </c>
      <c r="J967" s="311">
        <v>0.8388888888888889</v>
      </c>
      <c r="K967" s="311">
        <v>0.9201388888888888</v>
      </c>
      <c r="L967" s="311"/>
      <c r="M967" s="311"/>
      <c r="N967" s="311"/>
      <c r="O967" s="311"/>
      <c r="P967" s="311"/>
      <c r="Q967" s="311"/>
      <c r="R967" s="311"/>
      <c r="S967" s="311"/>
      <c r="T967" s="311"/>
      <c r="U967" s="314"/>
      <c r="V967" s="25">
        <f>COUNTA(B967:U999)</f>
        <v>132</v>
      </c>
      <c r="W967" s="36">
        <f>V967/16/2</f>
        <v>4.125</v>
      </c>
      <c r="Z967" s="59"/>
    </row>
    <row r="968" spans="1:26" s="256" customFormat="1" ht="24.75" customHeight="1">
      <c r="A968" s="310" t="s">
        <v>180</v>
      </c>
      <c r="B968" s="315"/>
      <c r="C968" s="316" t="s">
        <v>181</v>
      </c>
      <c r="D968" s="311">
        <v>0.3159722222222222</v>
      </c>
      <c r="E968" s="311">
        <v>0.39444444444444443</v>
      </c>
      <c r="F968" s="311">
        <v>0.49374999999999997</v>
      </c>
      <c r="G968" s="311">
        <v>0.5673611111111111</v>
      </c>
      <c r="H968" s="311">
        <v>0.6715277777777778</v>
      </c>
      <c r="I968" s="311">
        <v>0.7451388888888889</v>
      </c>
      <c r="J968" s="311">
        <v>0.8506944444444445</v>
      </c>
      <c r="K968" s="311">
        <v>0.9319444444444445</v>
      </c>
      <c r="L968" s="311"/>
      <c r="M968" s="311"/>
      <c r="N968" s="311"/>
      <c r="O968" s="311"/>
      <c r="P968" s="311"/>
      <c r="Q968" s="311"/>
      <c r="R968" s="311"/>
      <c r="S968" s="311"/>
      <c r="T968" s="311"/>
      <c r="U968" s="314"/>
      <c r="V968" s="26">
        <f>COUNTA(B967:B999,D967:D999,F967:F999,H967:H999,J967:J999,L967:L999,N967:N999,P967:P999,R967:R999,T967:T999)</f>
        <v>65</v>
      </c>
      <c r="W968" s="26">
        <f>COUNTA(C967:C999,E967:E999,G967:G999,I967:I999,K967:K999,M967:M999,O967:O999,Q967:Q999,S967:S999,U967:U999)</f>
        <v>67</v>
      </c>
      <c r="Y968" s="256">
        <f>(V968+W968)/2</f>
        <v>66</v>
      </c>
      <c r="Z968" s="67"/>
    </row>
    <row r="969" spans="1:26" s="256" customFormat="1" ht="24.75" customHeight="1">
      <c r="A969" s="310" t="s">
        <v>182</v>
      </c>
      <c r="B969" s="311"/>
      <c r="C969" s="311">
        <v>0.23611111111111113</v>
      </c>
      <c r="D969" s="311">
        <v>0.327083333333333</v>
      </c>
      <c r="E969" s="311">
        <v>0.404166666666667</v>
      </c>
      <c r="F969" s="311">
        <v>0.504861111111111</v>
      </c>
      <c r="G969" s="311">
        <v>0.578472222222222</v>
      </c>
      <c r="H969" s="311">
        <v>0.682638888888889</v>
      </c>
      <c r="I969" s="311">
        <v>0.75625</v>
      </c>
      <c r="J969" s="311">
        <v>0.8625</v>
      </c>
      <c r="K969" s="311">
        <v>0.9444444444444445</v>
      </c>
      <c r="L969" s="311"/>
      <c r="M969" s="311"/>
      <c r="N969" s="311"/>
      <c r="O969" s="311"/>
      <c r="P969" s="311"/>
      <c r="Q969" s="311"/>
      <c r="R969" s="311"/>
      <c r="S969" s="311"/>
      <c r="T969" s="311"/>
      <c r="U969" s="314"/>
      <c r="Y969" s="256" t="s">
        <v>183</v>
      </c>
      <c r="Z969" s="67"/>
    </row>
    <row r="970" spans="1:26" s="256" customFormat="1" ht="24.75" customHeight="1">
      <c r="A970" s="310" t="s">
        <v>184</v>
      </c>
      <c r="B970" s="311"/>
      <c r="C970" s="311">
        <v>0.2465277777777778</v>
      </c>
      <c r="D970" s="311">
        <v>0.338194444444444</v>
      </c>
      <c r="E970" s="311">
        <v>0.413888888888889</v>
      </c>
      <c r="F970" s="311">
        <v>0.515972222222222</v>
      </c>
      <c r="G970" s="311">
        <v>0.589583333333333</v>
      </c>
      <c r="H970" s="311">
        <v>0.69375</v>
      </c>
      <c r="I970" s="311">
        <v>0.767361111111111</v>
      </c>
      <c r="J970" s="317">
        <v>0.875</v>
      </c>
      <c r="K970" s="311"/>
      <c r="L970" s="311"/>
      <c r="M970" s="311"/>
      <c r="N970" s="311"/>
      <c r="O970" s="311"/>
      <c r="P970" s="311"/>
      <c r="Q970" s="311"/>
      <c r="R970" s="311"/>
      <c r="S970" s="311"/>
      <c r="T970" s="311"/>
      <c r="U970" s="314"/>
      <c r="V970" s="49">
        <f aca="true" t="shared" si="16" ref="V970:V975">J970-J969</f>
        <v>0.012499999999999956</v>
      </c>
      <c r="W970" s="49">
        <f>I980-I979</f>
        <v>0.011805555555555958</v>
      </c>
      <c r="Z970" s="67"/>
    </row>
    <row r="971" spans="1:26" s="256" customFormat="1" ht="24.75" customHeight="1">
      <c r="A971" s="310" t="s">
        <v>185</v>
      </c>
      <c r="B971" s="311"/>
      <c r="C971" s="311">
        <v>0.256944444444444</v>
      </c>
      <c r="D971" s="311">
        <v>0.349305555555556</v>
      </c>
      <c r="E971" s="311">
        <v>0.423611111111111</v>
      </c>
      <c r="F971" s="311">
        <v>0.527083333333333</v>
      </c>
      <c r="G971" s="311">
        <v>0.600694444444444</v>
      </c>
      <c r="H971" s="311">
        <v>0.704861111111111</v>
      </c>
      <c r="I971" s="311">
        <v>0.778472222222222</v>
      </c>
      <c r="J971" s="317">
        <v>0.8875</v>
      </c>
      <c r="K971" s="311"/>
      <c r="L971" s="311"/>
      <c r="M971" s="311"/>
      <c r="N971" s="311"/>
      <c r="O971" s="311"/>
      <c r="P971" s="311"/>
      <c r="Q971" s="311"/>
      <c r="R971" s="311"/>
      <c r="S971" s="311"/>
      <c r="T971" s="311"/>
      <c r="U971" s="314"/>
      <c r="V971" s="49">
        <f t="shared" si="16"/>
        <v>0.012499999999999956</v>
      </c>
      <c r="W971" s="49">
        <f>I981-I980</f>
        <v>0.01180555555555507</v>
      </c>
      <c r="Z971" s="67"/>
    </row>
    <row r="972" spans="1:26" s="256" customFormat="1" ht="24.75" customHeight="1">
      <c r="A972" s="310" t="s">
        <v>208</v>
      </c>
      <c r="B972" s="311"/>
      <c r="C972" s="311">
        <v>0.267361111111111</v>
      </c>
      <c r="D972" s="311">
        <v>0.360416666666667</v>
      </c>
      <c r="E972" s="311">
        <v>0.43402777777777773</v>
      </c>
      <c r="F972" s="311">
        <v>0.538194444444444</v>
      </c>
      <c r="G972" s="311">
        <v>0.611805555555555</v>
      </c>
      <c r="H972" s="311">
        <v>0.715972222222223</v>
      </c>
      <c r="I972" s="311">
        <v>0.7902777777777777</v>
      </c>
      <c r="J972" s="317">
        <v>0.9</v>
      </c>
      <c r="K972" s="311"/>
      <c r="L972" s="311"/>
      <c r="M972" s="311"/>
      <c r="N972" s="311"/>
      <c r="O972" s="311"/>
      <c r="P972" s="311"/>
      <c r="Q972" s="311"/>
      <c r="R972" s="311"/>
      <c r="S972" s="311"/>
      <c r="T972" s="311"/>
      <c r="U972" s="314"/>
      <c r="V972" s="49">
        <f t="shared" si="16"/>
        <v>0.012500000000000067</v>
      </c>
      <c r="W972" s="49">
        <f>I982-I981</f>
        <v>0.011805555555555958</v>
      </c>
      <c r="Z972" s="67"/>
    </row>
    <row r="973" spans="1:26" s="256" customFormat="1" ht="24.75" customHeight="1">
      <c r="A973" s="318" t="s">
        <v>209</v>
      </c>
      <c r="B973" s="311"/>
      <c r="C973" s="311">
        <v>0.277777777777778</v>
      </c>
      <c r="D973" s="311">
        <v>0.371527777777778</v>
      </c>
      <c r="E973" s="311">
        <v>0.4451388888888889</v>
      </c>
      <c r="F973" s="311">
        <v>0.549305555555555</v>
      </c>
      <c r="G973" s="311">
        <v>0.622916666666666</v>
      </c>
      <c r="H973" s="311">
        <v>0.727083333333334</v>
      </c>
      <c r="I973" s="311">
        <v>0.802083333333333</v>
      </c>
      <c r="J973" s="317">
        <v>0.9125</v>
      </c>
      <c r="K973" s="311"/>
      <c r="L973" s="311"/>
      <c r="M973" s="311"/>
      <c r="N973" s="311"/>
      <c r="O973" s="311"/>
      <c r="P973" s="311"/>
      <c r="Q973" s="311"/>
      <c r="R973" s="311"/>
      <c r="S973" s="311"/>
      <c r="T973" s="311"/>
      <c r="U973" s="314"/>
      <c r="V973" s="49">
        <f t="shared" si="16"/>
        <v>0.012499999999999956</v>
      </c>
      <c r="W973" s="49">
        <f>K967-I982</f>
        <v>0.011805555555553848</v>
      </c>
      <c r="Z973" s="67"/>
    </row>
    <row r="974" spans="1:26" s="256" customFormat="1" ht="24.75" customHeight="1">
      <c r="A974" s="318" t="s">
        <v>188</v>
      </c>
      <c r="B974" s="311"/>
      <c r="C974" s="311">
        <v>0.288194444444444</v>
      </c>
      <c r="D974" s="311">
        <v>0.382638888888889</v>
      </c>
      <c r="E974" s="311">
        <v>0.45625</v>
      </c>
      <c r="F974" s="311">
        <v>0.560416666666666</v>
      </c>
      <c r="G974" s="311">
        <v>0.634027777777778</v>
      </c>
      <c r="H974" s="311">
        <v>0.738194444444445</v>
      </c>
      <c r="I974" s="311">
        <v>0.813888888888889</v>
      </c>
      <c r="J974" s="317">
        <v>0.925</v>
      </c>
      <c r="K974" s="311"/>
      <c r="L974" s="311"/>
      <c r="M974" s="311"/>
      <c r="N974" s="311"/>
      <c r="O974" s="311"/>
      <c r="P974" s="311"/>
      <c r="Q974" s="311"/>
      <c r="R974" s="311"/>
      <c r="S974" s="311"/>
      <c r="T974" s="311"/>
      <c r="U974" s="314"/>
      <c r="V974" s="49">
        <f t="shared" si="16"/>
        <v>0.012500000000000067</v>
      </c>
      <c r="W974" s="49">
        <f>K968-K967</f>
        <v>0.011805555555555625</v>
      </c>
      <c r="Z974" s="67"/>
    </row>
    <row r="975" spans="1:26" s="256" customFormat="1" ht="24.75" customHeight="1">
      <c r="A975" s="318" t="s">
        <v>189</v>
      </c>
      <c r="B975" s="315" t="s">
        <v>191</v>
      </c>
      <c r="C975" s="311">
        <v>0.29861111111111</v>
      </c>
      <c r="D975" s="311">
        <v>0.39375</v>
      </c>
      <c r="E975" s="311">
        <v>0.467361111111111</v>
      </c>
      <c r="F975" s="311">
        <v>0.571527777777778</v>
      </c>
      <c r="G975" s="311">
        <v>0.645138888888889</v>
      </c>
      <c r="H975" s="311">
        <v>0.749305555555556</v>
      </c>
      <c r="I975" s="311">
        <v>0.825694444444445</v>
      </c>
      <c r="J975" s="317">
        <v>0.9375</v>
      </c>
      <c r="K975" s="311"/>
      <c r="L975" s="311"/>
      <c r="M975" s="311"/>
      <c r="N975" s="311"/>
      <c r="O975" s="311"/>
      <c r="P975" s="311"/>
      <c r="Q975" s="311"/>
      <c r="R975" s="311"/>
      <c r="S975" s="311"/>
      <c r="T975" s="311"/>
      <c r="U975" s="314"/>
      <c r="V975" s="49">
        <f t="shared" si="16"/>
        <v>0.012499999999999956</v>
      </c>
      <c r="W975" s="49">
        <f>K969-K968</f>
        <v>0.012500000000000067</v>
      </c>
      <c r="Z975" s="67" t="s">
        <v>192</v>
      </c>
    </row>
    <row r="976" spans="1:26" s="256" customFormat="1" ht="24.75" customHeight="1">
      <c r="A976" s="308" t="s">
        <v>206</v>
      </c>
      <c r="B976" s="315">
        <v>0.23958333333333334</v>
      </c>
      <c r="C976" s="311">
        <v>0.309027777777776</v>
      </c>
      <c r="D976" s="311">
        <v>0.404861111111111</v>
      </c>
      <c r="E976" s="311">
        <v>0.478472222222222</v>
      </c>
      <c r="F976" s="311">
        <v>0.582638888888888</v>
      </c>
      <c r="G976" s="311">
        <v>0.65625</v>
      </c>
      <c r="H976" s="311">
        <v>0.760416666666668</v>
      </c>
      <c r="I976" s="311">
        <v>0.837500000000001</v>
      </c>
      <c r="J976" s="317"/>
      <c r="K976" s="311"/>
      <c r="L976" s="311"/>
      <c r="M976" s="311"/>
      <c r="N976" s="311"/>
      <c r="O976" s="311"/>
      <c r="P976" s="311"/>
      <c r="Q976" s="311"/>
      <c r="R976" s="311"/>
      <c r="S976" s="311"/>
      <c r="T976" s="311"/>
      <c r="U976" s="314"/>
      <c r="V976" s="49"/>
      <c r="W976" s="49"/>
      <c r="Z976" s="67"/>
    </row>
    <row r="977" spans="1:26" s="256" customFormat="1" ht="24.75" customHeight="1">
      <c r="A977" s="308" t="s">
        <v>193</v>
      </c>
      <c r="B977" s="315">
        <v>0.24861111111111112</v>
      </c>
      <c r="C977" s="311">
        <v>0.319444444444442</v>
      </c>
      <c r="D977" s="311">
        <v>0.415972222222222</v>
      </c>
      <c r="E977" s="311">
        <v>0.489583333333334</v>
      </c>
      <c r="F977" s="311">
        <v>0.59375</v>
      </c>
      <c r="G977" s="311">
        <v>0.667361111111111</v>
      </c>
      <c r="H977" s="311">
        <v>0.771527777777779</v>
      </c>
      <c r="I977" s="311">
        <v>0.849305555555556</v>
      </c>
      <c r="J977" s="311"/>
      <c r="K977" s="311"/>
      <c r="L977" s="311"/>
      <c r="M977" s="311"/>
      <c r="N977" s="311"/>
      <c r="O977" s="311"/>
      <c r="P977" s="311"/>
      <c r="Q977" s="311"/>
      <c r="R977" s="311"/>
      <c r="S977" s="311"/>
      <c r="T977" s="311"/>
      <c r="U977" s="314"/>
      <c r="V977" s="49"/>
      <c r="W977" s="49"/>
      <c r="Z977" s="67"/>
    </row>
    <row r="978" spans="1:26" s="256" customFormat="1" ht="24.75" customHeight="1">
      <c r="A978" s="308" t="s">
        <v>194</v>
      </c>
      <c r="B978" s="311">
        <v>0.257638888888889</v>
      </c>
      <c r="C978" s="311">
        <v>0.33055555555555555</v>
      </c>
      <c r="D978" s="311">
        <v>0.427083333333333</v>
      </c>
      <c r="E978" s="311">
        <v>0.500694444444445</v>
      </c>
      <c r="F978" s="311">
        <v>0.604861111111111</v>
      </c>
      <c r="G978" s="311">
        <v>0.678472222222222</v>
      </c>
      <c r="H978" s="311">
        <v>0.78263888888889</v>
      </c>
      <c r="I978" s="311">
        <v>0.861111111111112</v>
      </c>
      <c r="J978" s="311"/>
      <c r="K978" s="311"/>
      <c r="L978" s="311"/>
      <c r="M978" s="311"/>
      <c r="N978" s="311"/>
      <c r="O978" s="311"/>
      <c r="P978" s="311"/>
      <c r="Q978" s="311"/>
      <c r="R978" s="311"/>
      <c r="S978" s="311"/>
      <c r="T978" s="311"/>
      <c r="U978" s="314"/>
      <c r="V978" s="49"/>
      <c r="W978" s="49"/>
      <c r="Z978" s="67"/>
    </row>
    <row r="979" spans="1:26" s="256" customFormat="1" ht="24.75" customHeight="1">
      <c r="A979" s="308" t="s">
        <v>195</v>
      </c>
      <c r="B979" s="311">
        <v>0.266666666666667</v>
      </c>
      <c r="C979" s="311">
        <v>0.341666666666669</v>
      </c>
      <c r="D979" s="311">
        <v>0.438194444444445</v>
      </c>
      <c r="E979" s="311">
        <v>0.511805555555556</v>
      </c>
      <c r="F979" s="311">
        <v>0.615972222222222</v>
      </c>
      <c r="G979" s="311">
        <v>0.689583333333333</v>
      </c>
      <c r="H979" s="311">
        <v>0.793750000000001</v>
      </c>
      <c r="I979" s="311">
        <v>0.872916666666668</v>
      </c>
      <c r="J979" s="311"/>
      <c r="K979" s="311"/>
      <c r="L979" s="311"/>
      <c r="M979" s="311"/>
      <c r="N979" s="311"/>
      <c r="O979" s="311"/>
      <c r="P979" s="311"/>
      <c r="Q979" s="311"/>
      <c r="R979" s="311"/>
      <c r="S979" s="311"/>
      <c r="T979" s="311"/>
      <c r="U979" s="314"/>
      <c r="V979" s="49"/>
      <c r="W979" s="49"/>
      <c r="Z979" s="67"/>
    </row>
    <row r="980" spans="1:26" s="256" customFormat="1" ht="24.75" customHeight="1">
      <c r="A980" s="308" t="s">
        <v>196</v>
      </c>
      <c r="B980" s="311">
        <v>0.275694444444444</v>
      </c>
      <c r="C980" s="311">
        <v>0.352777777777783</v>
      </c>
      <c r="D980" s="311">
        <v>0.449305555555556</v>
      </c>
      <c r="E980" s="311">
        <v>0.522916666666667</v>
      </c>
      <c r="F980" s="311">
        <v>0.627083333333333</v>
      </c>
      <c r="G980" s="311">
        <v>0.700694444444444</v>
      </c>
      <c r="H980" s="311">
        <v>0.804861111111112</v>
      </c>
      <c r="I980" s="311">
        <v>0.884722222222224</v>
      </c>
      <c r="J980" s="311"/>
      <c r="K980" s="311"/>
      <c r="L980" s="311"/>
      <c r="M980" s="311"/>
      <c r="N980" s="311"/>
      <c r="O980" s="311"/>
      <c r="P980" s="311"/>
      <c r="Q980" s="311"/>
      <c r="R980" s="311"/>
      <c r="S980" s="311"/>
      <c r="T980" s="311"/>
      <c r="U980" s="314"/>
      <c r="W980" s="319"/>
      <c r="Z980" s="67"/>
    </row>
    <row r="981" spans="1:26" s="256" customFormat="1" ht="24.75" customHeight="1">
      <c r="A981" s="308" t="s">
        <v>197</v>
      </c>
      <c r="B981" s="311">
        <v>0.284722222222222</v>
      </c>
      <c r="C981" s="311">
        <v>0.363888888888896</v>
      </c>
      <c r="D981" s="311">
        <v>0.460416666666667</v>
      </c>
      <c r="E981" s="311">
        <v>0.534027777777779</v>
      </c>
      <c r="F981" s="311">
        <v>0.638194444444444</v>
      </c>
      <c r="G981" s="311">
        <v>0.711805555555555</v>
      </c>
      <c r="H981" s="311">
        <v>0.815972222222224</v>
      </c>
      <c r="I981" s="311">
        <v>0.896527777777779</v>
      </c>
      <c r="J981" s="311"/>
      <c r="K981" s="311"/>
      <c r="L981" s="311"/>
      <c r="M981" s="311"/>
      <c r="N981" s="311"/>
      <c r="O981" s="311"/>
      <c r="P981" s="311"/>
      <c r="Q981" s="311"/>
      <c r="R981" s="311"/>
      <c r="S981" s="311"/>
      <c r="T981" s="311"/>
      <c r="U981" s="314"/>
      <c r="Z981" s="67"/>
    </row>
    <row r="982" spans="1:26" s="256" customFormat="1" ht="24.75" customHeight="1">
      <c r="A982" s="308" t="s">
        <v>198</v>
      </c>
      <c r="B982" s="311">
        <v>0.29375</v>
      </c>
      <c r="C982" s="311">
        <v>0.37500000000001</v>
      </c>
      <c r="D982" s="311">
        <v>0.471527777777778</v>
      </c>
      <c r="E982" s="311">
        <v>0.54513888888889</v>
      </c>
      <c r="F982" s="311">
        <v>0.649305555555555</v>
      </c>
      <c r="G982" s="311">
        <v>0.722916666666666</v>
      </c>
      <c r="H982" s="311">
        <v>0.827083333333335</v>
      </c>
      <c r="I982" s="311">
        <v>0.908333333333335</v>
      </c>
      <c r="J982" s="311"/>
      <c r="K982" s="311"/>
      <c r="L982" s="311"/>
      <c r="M982" s="311"/>
      <c r="N982" s="311"/>
      <c r="O982" s="311"/>
      <c r="P982" s="311"/>
      <c r="Q982" s="311"/>
      <c r="R982" s="311"/>
      <c r="S982" s="311"/>
      <c r="T982" s="311"/>
      <c r="U982" s="314"/>
      <c r="Z982" s="67"/>
    </row>
    <row r="983" spans="1:21" s="256" customFormat="1" ht="24.75" customHeight="1">
      <c r="A983" s="320">
        <v>17</v>
      </c>
      <c r="B983" s="311"/>
      <c r="C983" s="311"/>
      <c r="D983" s="311"/>
      <c r="E983" s="311"/>
      <c r="F983" s="311"/>
      <c r="G983" s="311"/>
      <c r="H983" s="311"/>
      <c r="I983" s="311"/>
      <c r="J983" s="311"/>
      <c r="K983" s="311"/>
      <c r="L983" s="311"/>
      <c r="M983" s="311"/>
      <c r="N983" s="311"/>
      <c r="O983" s="311"/>
      <c r="P983" s="311"/>
      <c r="Q983" s="311"/>
      <c r="R983" s="311"/>
      <c r="S983" s="311"/>
      <c r="T983" s="311"/>
      <c r="U983" s="314"/>
    </row>
    <row r="984" spans="1:26" s="256" customFormat="1" ht="24.75" customHeight="1">
      <c r="A984" s="320">
        <v>18</v>
      </c>
      <c r="B984" s="311"/>
      <c r="C984" s="321"/>
      <c r="D984" s="311"/>
      <c r="E984" s="321"/>
      <c r="F984" s="311"/>
      <c r="G984" s="321"/>
      <c r="H984" s="311"/>
      <c r="I984" s="321"/>
      <c r="J984" s="311"/>
      <c r="K984" s="311"/>
      <c r="L984" s="311"/>
      <c r="M984" s="311"/>
      <c r="N984" s="311"/>
      <c r="O984" s="311"/>
      <c r="P984" s="311"/>
      <c r="Q984" s="311"/>
      <c r="R984" s="311"/>
      <c r="S984" s="311"/>
      <c r="T984" s="311"/>
      <c r="U984" s="314"/>
      <c r="Z984" s="67"/>
    </row>
    <row r="985" spans="1:26" s="256" customFormat="1" ht="24.75" customHeight="1">
      <c r="A985" s="320">
        <v>19</v>
      </c>
      <c r="B985" s="311"/>
      <c r="C985" s="321"/>
      <c r="D985" s="311"/>
      <c r="E985" s="321"/>
      <c r="F985" s="311"/>
      <c r="G985" s="321"/>
      <c r="H985" s="311"/>
      <c r="I985" s="321"/>
      <c r="J985" s="311"/>
      <c r="K985" s="311"/>
      <c r="L985" s="311"/>
      <c r="M985" s="311"/>
      <c r="N985" s="311"/>
      <c r="O985" s="311"/>
      <c r="P985" s="311"/>
      <c r="Q985" s="311"/>
      <c r="R985" s="311"/>
      <c r="S985" s="311"/>
      <c r="T985" s="311"/>
      <c r="U985" s="314"/>
      <c r="Z985" s="67"/>
    </row>
    <row r="986" spans="1:26" s="256" customFormat="1" ht="24.75" customHeight="1">
      <c r="A986" s="320">
        <v>20</v>
      </c>
      <c r="B986" s="311"/>
      <c r="C986" s="321"/>
      <c r="D986" s="311"/>
      <c r="E986" s="321"/>
      <c r="F986" s="311"/>
      <c r="G986" s="321"/>
      <c r="H986" s="311"/>
      <c r="I986" s="321"/>
      <c r="J986" s="311"/>
      <c r="K986" s="311"/>
      <c r="L986" s="311"/>
      <c r="M986" s="311"/>
      <c r="N986" s="311"/>
      <c r="O986" s="311"/>
      <c r="P986" s="311"/>
      <c r="Q986" s="311"/>
      <c r="R986" s="311"/>
      <c r="S986" s="311"/>
      <c r="T986" s="311"/>
      <c r="U986" s="314"/>
      <c r="Z986" s="67"/>
    </row>
    <row r="987" spans="1:26" s="256" customFormat="1" ht="24.75" customHeight="1">
      <c r="A987" s="320">
        <v>21</v>
      </c>
      <c r="B987" s="311"/>
      <c r="C987" s="321"/>
      <c r="D987" s="311"/>
      <c r="E987" s="321"/>
      <c r="F987" s="311"/>
      <c r="G987" s="321"/>
      <c r="H987" s="311"/>
      <c r="I987" s="321"/>
      <c r="J987" s="311"/>
      <c r="K987" s="311"/>
      <c r="L987" s="311"/>
      <c r="M987" s="311"/>
      <c r="N987" s="311"/>
      <c r="O987" s="311"/>
      <c r="P987" s="311"/>
      <c r="Q987" s="311"/>
      <c r="R987" s="311"/>
      <c r="S987" s="311"/>
      <c r="T987" s="311"/>
      <c r="U987" s="314"/>
      <c r="Z987" s="67"/>
    </row>
    <row r="988" spans="1:26" s="256" customFormat="1" ht="24.75" customHeight="1">
      <c r="A988" s="320">
        <v>22</v>
      </c>
      <c r="B988" s="311"/>
      <c r="C988" s="321"/>
      <c r="D988" s="311"/>
      <c r="E988" s="321"/>
      <c r="F988" s="311"/>
      <c r="G988" s="321"/>
      <c r="H988" s="311"/>
      <c r="I988" s="321"/>
      <c r="J988" s="311"/>
      <c r="K988" s="311"/>
      <c r="L988" s="311"/>
      <c r="M988" s="311"/>
      <c r="N988" s="311"/>
      <c r="O988" s="311"/>
      <c r="P988" s="311"/>
      <c r="Q988" s="311"/>
      <c r="R988" s="311"/>
      <c r="S988" s="311"/>
      <c r="T988" s="311"/>
      <c r="U988" s="314"/>
      <c r="Z988" s="67"/>
    </row>
    <row r="989" spans="1:26" s="256" customFormat="1" ht="24.75" customHeight="1">
      <c r="A989" s="320">
        <v>23</v>
      </c>
      <c r="B989" s="311"/>
      <c r="C989" s="321"/>
      <c r="D989" s="311"/>
      <c r="E989" s="321"/>
      <c r="F989" s="311"/>
      <c r="G989" s="321"/>
      <c r="H989" s="311"/>
      <c r="I989" s="321"/>
      <c r="J989" s="311"/>
      <c r="K989" s="311"/>
      <c r="L989" s="311"/>
      <c r="M989" s="311"/>
      <c r="N989" s="311"/>
      <c r="O989" s="311"/>
      <c r="P989" s="311"/>
      <c r="Q989" s="311"/>
      <c r="R989" s="311"/>
      <c r="S989" s="311"/>
      <c r="T989" s="311"/>
      <c r="U989" s="314"/>
      <c r="Z989" s="67"/>
    </row>
    <row r="990" spans="1:26" s="256" customFormat="1" ht="24.75" customHeight="1">
      <c r="A990" s="320">
        <v>24</v>
      </c>
      <c r="B990" s="322"/>
      <c r="C990" s="321"/>
      <c r="D990" s="311"/>
      <c r="E990" s="321"/>
      <c r="F990" s="311"/>
      <c r="G990" s="321"/>
      <c r="H990" s="311"/>
      <c r="I990" s="321"/>
      <c r="J990" s="322"/>
      <c r="K990" s="322"/>
      <c r="L990" s="322"/>
      <c r="M990" s="322"/>
      <c r="N990" s="322"/>
      <c r="O990" s="322"/>
      <c r="P990" s="322"/>
      <c r="Q990" s="322"/>
      <c r="R990" s="322"/>
      <c r="S990" s="322"/>
      <c r="T990" s="322"/>
      <c r="U990" s="323"/>
      <c r="Z990" s="67"/>
    </row>
    <row r="991" spans="1:26" s="256" customFormat="1" ht="24.75" customHeight="1">
      <c r="A991" s="320">
        <v>25</v>
      </c>
      <c r="B991" s="322"/>
      <c r="C991" s="321"/>
      <c r="D991" s="311"/>
      <c r="E991" s="321"/>
      <c r="F991" s="311"/>
      <c r="G991" s="321"/>
      <c r="H991" s="311"/>
      <c r="I991" s="321"/>
      <c r="J991" s="322"/>
      <c r="K991" s="322"/>
      <c r="L991" s="322"/>
      <c r="M991" s="322"/>
      <c r="N991" s="322"/>
      <c r="O991" s="322"/>
      <c r="P991" s="322"/>
      <c r="Q991" s="322"/>
      <c r="R991" s="322"/>
      <c r="S991" s="322"/>
      <c r="T991" s="322"/>
      <c r="U991" s="323"/>
      <c r="Z991" s="67"/>
    </row>
    <row r="992" spans="1:26" s="256" customFormat="1" ht="24.75" customHeight="1">
      <c r="A992" s="320">
        <v>26</v>
      </c>
      <c r="B992" s="322"/>
      <c r="C992" s="321"/>
      <c r="D992" s="311"/>
      <c r="E992" s="321"/>
      <c r="F992" s="311"/>
      <c r="G992" s="321"/>
      <c r="H992" s="311"/>
      <c r="I992" s="321"/>
      <c r="J992" s="322"/>
      <c r="K992" s="322"/>
      <c r="L992" s="322"/>
      <c r="M992" s="322"/>
      <c r="N992" s="322"/>
      <c r="O992" s="322"/>
      <c r="P992" s="322"/>
      <c r="Q992" s="322"/>
      <c r="R992" s="322"/>
      <c r="S992" s="322"/>
      <c r="T992" s="322"/>
      <c r="U992" s="323"/>
      <c r="Z992" s="67"/>
    </row>
    <row r="993" spans="1:26" s="256" customFormat="1" ht="24.75" customHeight="1">
      <c r="A993" s="324">
        <v>27</v>
      </c>
      <c r="B993" s="322"/>
      <c r="C993" s="322"/>
      <c r="D993" s="322"/>
      <c r="E993" s="322"/>
      <c r="F993" s="322"/>
      <c r="G993" s="322"/>
      <c r="H993" s="322"/>
      <c r="I993" s="321"/>
      <c r="J993" s="322"/>
      <c r="K993" s="322"/>
      <c r="L993" s="322"/>
      <c r="M993" s="322"/>
      <c r="N993" s="322"/>
      <c r="O993" s="322"/>
      <c r="P993" s="322"/>
      <c r="Q993" s="322"/>
      <c r="R993" s="322"/>
      <c r="S993" s="322"/>
      <c r="T993" s="322"/>
      <c r="U993" s="323"/>
      <c r="Z993" s="67"/>
    </row>
    <row r="994" spans="1:26" s="256" customFormat="1" ht="24.75" customHeight="1">
      <c r="A994" s="324">
        <v>28</v>
      </c>
      <c r="B994" s="322"/>
      <c r="C994" s="322"/>
      <c r="D994" s="322"/>
      <c r="E994" s="322"/>
      <c r="F994" s="322"/>
      <c r="G994" s="322"/>
      <c r="H994" s="322"/>
      <c r="I994" s="322"/>
      <c r="J994" s="322"/>
      <c r="K994" s="322"/>
      <c r="L994" s="322"/>
      <c r="M994" s="322"/>
      <c r="N994" s="322"/>
      <c r="O994" s="322"/>
      <c r="P994" s="322"/>
      <c r="Q994" s="322"/>
      <c r="R994" s="322"/>
      <c r="S994" s="322"/>
      <c r="T994" s="322"/>
      <c r="U994" s="323"/>
      <c r="Z994" s="67"/>
    </row>
    <row r="995" spans="1:26" s="256" customFormat="1" ht="24.75" customHeight="1">
      <c r="A995" s="324">
        <v>29</v>
      </c>
      <c r="B995" s="322"/>
      <c r="C995" s="322"/>
      <c r="D995" s="322"/>
      <c r="E995" s="322"/>
      <c r="F995" s="322"/>
      <c r="G995" s="322"/>
      <c r="H995" s="322"/>
      <c r="I995" s="322"/>
      <c r="J995" s="322"/>
      <c r="K995" s="322"/>
      <c r="L995" s="322"/>
      <c r="M995" s="322"/>
      <c r="N995" s="322"/>
      <c r="O995" s="322"/>
      <c r="P995" s="322"/>
      <c r="Q995" s="322"/>
      <c r="R995" s="322"/>
      <c r="S995" s="322"/>
      <c r="T995" s="322"/>
      <c r="U995" s="323"/>
      <c r="Z995" s="67"/>
    </row>
    <row r="996" spans="1:26" s="256" customFormat="1" ht="24.75" customHeight="1">
      <c r="A996" s="324">
        <v>30</v>
      </c>
      <c r="B996" s="322"/>
      <c r="C996" s="322"/>
      <c r="D996" s="322"/>
      <c r="E996" s="322"/>
      <c r="F996" s="322"/>
      <c r="G996" s="322"/>
      <c r="H996" s="322"/>
      <c r="I996" s="322"/>
      <c r="J996" s="322"/>
      <c r="K996" s="322"/>
      <c r="L996" s="322"/>
      <c r="M996" s="322"/>
      <c r="N996" s="322"/>
      <c r="O996" s="322"/>
      <c r="P996" s="322"/>
      <c r="Q996" s="322"/>
      <c r="R996" s="322"/>
      <c r="S996" s="322"/>
      <c r="T996" s="322"/>
      <c r="U996" s="323"/>
      <c r="Z996" s="67"/>
    </row>
    <row r="997" spans="1:26" s="256" customFormat="1" ht="24.75" customHeight="1">
      <c r="A997" s="324">
        <v>31</v>
      </c>
      <c r="B997" s="325"/>
      <c r="C997" s="325"/>
      <c r="D997" s="325"/>
      <c r="E997" s="325"/>
      <c r="F997" s="325"/>
      <c r="G997" s="325"/>
      <c r="H997" s="325"/>
      <c r="I997" s="325"/>
      <c r="J997" s="325"/>
      <c r="K997" s="325"/>
      <c r="L997" s="325"/>
      <c r="M997" s="325"/>
      <c r="N997" s="325"/>
      <c r="O997" s="325"/>
      <c r="P997" s="325"/>
      <c r="Q997" s="325"/>
      <c r="R997" s="325"/>
      <c r="S997" s="325"/>
      <c r="T997" s="325"/>
      <c r="U997" s="326"/>
      <c r="Z997" s="67"/>
    </row>
    <row r="998" spans="1:26" s="256" customFormat="1" ht="24.75" customHeight="1">
      <c r="A998" s="324">
        <v>32</v>
      </c>
      <c r="B998" s="325"/>
      <c r="C998" s="325"/>
      <c r="D998" s="325"/>
      <c r="E998" s="325"/>
      <c r="F998" s="325"/>
      <c r="G998" s="325"/>
      <c r="H998" s="325"/>
      <c r="I998" s="325"/>
      <c r="J998" s="325"/>
      <c r="K998" s="325"/>
      <c r="L998" s="325"/>
      <c r="M998" s="325"/>
      <c r="N998" s="325"/>
      <c r="O998" s="325"/>
      <c r="P998" s="325"/>
      <c r="Q998" s="325"/>
      <c r="R998" s="325"/>
      <c r="S998" s="325"/>
      <c r="T998" s="325"/>
      <c r="U998" s="326"/>
      <c r="Z998" s="67"/>
    </row>
    <row r="999" spans="1:26" s="256" customFormat="1" ht="24.75" customHeight="1" thickBot="1">
      <c r="A999" s="31">
        <v>33</v>
      </c>
      <c r="B999" s="327"/>
      <c r="C999" s="327"/>
      <c r="D999" s="327"/>
      <c r="E999" s="327"/>
      <c r="F999" s="327"/>
      <c r="G999" s="327"/>
      <c r="H999" s="327"/>
      <c r="I999" s="327"/>
      <c r="J999" s="327"/>
      <c r="K999" s="327"/>
      <c r="L999" s="327"/>
      <c r="M999" s="327"/>
      <c r="N999" s="327"/>
      <c r="O999" s="327"/>
      <c r="P999" s="327"/>
      <c r="Q999" s="327"/>
      <c r="R999" s="327"/>
      <c r="S999" s="327"/>
      <c r="T999" s="327"/>
      <c r="U999" s="328"/>
      <c r="Z999" s="67"/>
    </row>
    <row r="1000" spans="1:26" s="256" customFormat="1" ht="19.5" customHeight="1" thickBot="1">
      <c r="A1000" s="364" t="s">
        <v>3</v>
      </c>
      <c r="B1000" s="365"/>
      <c r="C1000" s="366" t="s">
        <v>201</v>
      </c>
      <c r="D1000" s="367"/>
      <c r="E1000" s="367"/>
      <c r="F1000" s="368"/>
      <c r="G1000" s="329"/>
      <c r="H1000" s="329"/>
      <c r="I1000" s="329"/>
      <c r="J1000" s="329"/>
      <c r="K1000" s="329"/>
      <c r="L1000" s="329"/>
      <c r="M1000" s="329"/>
      <c r="N1000" s="329"/>
      <c r="O1000" s="329"/>
      <c r="P1000" s="329"/>
      <c r="Q1000" s="329"/>
      <c r="R1000" s="329"/>
      <c r="S1000" s="329"/>
      <c r="T1000" s="329"/>
      <c r="U1000" s="329"/>
      <c r="Z1000" s="67"/>
    </row>
    <row r="1001" spans="1:26" s="4" customFormat="1" ht="31.5" customHeight="1" thickBot="1">
      <c r="A1001" s="403" t="s">
        <v>169</v>
      </c>
      <c r="B1001" s="404"/>
      <c r="C1001" s="404"/>
      <c r="D1001" s="404"/>
      <c r="E1001" s="405"/>
      <c r="F1001" s="261"/>
      <c r="G1001" s="261"/>
      <c r="H1001" s="406" t="s">
        <v>170</v>
      </c>
      <c r="I1001" s="407"/>
      <c r="J1001" s="407"/>
      <c r="K1001" s="262" t="s">
        <v>4</v>
      </c>
      <c r="L1001" s="423" t="s">
        <v>171</v>
      </c>
      <c r="M1001" s="423"/>
      <c r="N1001" s="424"/>
      <c r="O1001" s="263"/>
      <c r="P1001" s="264"/>
      <c r="Q1001" s="264"/>
      <c r="R1001" s="264"/>
      <c r="S1001" s="261"/>
      <c r="T1001" s="410" t="s">
        <v>172</v>
      </c>
      <c r="U1001" s="411"/>
      <c r="V1001" s="197">
        <f>V1003/V1008</f>
        <v>0.009560502283105008</v>
      </c>
      <c r="W1001" s="197">
        <f>W1003/W1008</f>
        <v>0.009320175438596477</v>
      </c>
      <c r="X1001" s="197">
        <f>AVERAGE(V1001,W1001)</f>
        <v>0.009440338860850743</v>
      </c>
      <c r="Y1001" s="55" t="s">
        <v>173</v>
      </c>
      <c r="Z1001" s="56">
        <f>ROUND(X1001*1440,0)/1440</f>
        <v>0.009722222222222222</v>
      </c>
    </row>
    <row r="1002" spans="1:26" s="4" customFormat="1" ht="9" customHeight="1" thickBot="1">
      <c r="A1002" s="261"/>
      <c r="B1002" s="261"/>
      <c r="C1002" s="261"/>
      <c r="D1002" s="261"/>
      <c r="E1002" s="261"/>
      <c r="F1002" s="261"/>
      <c r="G1002" s="261"/>
      <c r="H1002" s="261"/>
      <c r="I1002" s="261"/>
      <c r="J1002" s="261"/>
      <c r="K1002" s="261"/>
      <c r="L1002" s="261"/>
      <c r="M1002" s="261"/>
      <c r="N1002" s="261"/>
      <c r="O1002" s="263"/>
      <c r="P1002" s="263"/>
      <c r="Q1002" s="263"/>
      <c r="R1002" s="261"/>
      <c r="S1002" s="261"/>
      <c r="T1002" s="265"/>
      <c r="U1002" s="265"/>
      <c r="V1002" s="197">
        <f>B1017</f>
        <v>0.23958333333333334</v>
      </c>
      <c r="W1002" s="197">
        <f>C1009</f>
        <v>0.23611111111111113</v>
      </c>
      <c r="X1002" s="1"/>
      <c r="Y1002" s="1"/>
      <c r="Z1002" s="9"/>
    </row>
    <row r="1003" spans="1:26" s="4" customFormat="1" ht="19.5" customHeight="1" thickBot="1">
      <c r="A1003" s="412" t="s">
        <v>5</v>
      </c>
      <c r="B1003" s="413"/>
      <c r="C1003" s="414" t="s">
        <v>174</v>
      </c>
      <c r="D1003" s="415"/>
      <c r="E1003" s="415"/>
      <c r="F1003" s="415"/>
      <c r="G1003" s="415"/>
      <c r="H1003" s="415"/>
      <c r="I1003" s="416"/>
      <c r="J1003" s="266"/>
      <c r="K1003" s="261"/>
      <c r="L1003" s="261"/>
      <c r="M1003" s="261"/>
      <c r="N1003" s="417" t="s">
        <v>175</v>
      </c>
      <c r="O1003" s="418"/>
      <c r="P1003" s="419">
        <f>MINUTE(Z1001)</f>
        <v>14</v>
      </c>
      <c r="Q1003" s="420"/>
      <c r="R1003" s="261"/>
      <c r="S1003" s="267" t="s">
        <v>7</v>
      </c>
      <c r="T1003" s="421">
        <v>0.07083333333333333</v>
      </c>
      <c r="U1003" s="422"/>
      <c r="V1003" s="197">
        <f>V1004-V1002</f>
        <v>0.6979166666666656</v>
      </c>
      <c r="W1003" s="197">
        <f>W1004-W1002</f>
        <v>0.7083333333333323</v>
      </c>
      <c r="X1003" s="1"/>
      <c r="Y1003" s="1"/>
      <c r="Z1003" s="9"/>
    </row>
    <row r="1004" spans="1:26" s="4" customFormat="1" ht="9" customHeight="1" thickBot="1">
      <c r="A1004" s="261"/>
      <c r="B1004" s="261"/>
      <c r="C1004" s="261"/>
      <c r="D1004" s="261"/>
      <c r="E1004" s="261"/>
      <c r="F1004" s="261"/>
      <c r="G1004" s="261"/>
      <c r="H1004" s="261"/>
      <c r="I1004" s="261"/>
      <c r="J1004" s="261"/>
      <c r="K1004" s="261"/>
      <c r="L1004" s="261"/>
      <c r="M1004" s="261"/>
      <c r="N1004" s="261"/>
      <c r="O1004" s="261"/>
      <c r="P1004" s="261"/>
      <c r="Q1004" s="261"/>
      <c r="R1004" s="261"/>
      <c r="S1004" s="261"/>
      <c r="T1004" s="265"/>
      <c r="U1004" s="265"/>
      <c r="V1004" s="197">
        <f>J1016</f>
        <v>0.937499999999999</v>
      </c>
      <c r="W1004" s="197">
        <f>K1010</f>
        <v>0.9444444444444434</v>
      </c>
      <c r="X1004" s="1"/>
      <c r="Y1004" s="1"/>
      <c r="Z1004" s="9"/>
    </row>
    <row r="1005" spans="1:26" s="4" customFormat="1" ht="19.5" customHeight="1">
      <c r="A1005" s="401" t="s">
        <v>0</v>
      </c>
      <c r="B1005" s="393">
        <v>1</v>
      </c>
      <c r="C1005" s="393"/>
      <c r="D1005" s="393">
        <v>2</v>
      </c>
      <c r="E1005" s="393"/>
      <c r="F1005" s="393">
        <v>3</v>
      </c>
      <c r="G1005" s="393"/>
      <c r="H1005" s="393">
        <v>4</v>
      </c>
      <c r="I1005" s="393"/>
      <c r="J1005" s="393">
        <v>5</v>
      </c>
      <c r="K1005" s="393"/>
      <c r="L1005" s="393">
        <v>6</v>
      </c>
      <c r="M1005" s="393"/>
      <c r="N1005" s="393">
        <v>7</v>
      </c>
      <c r="O1005" s="393"/>
      <c r="P1005" s="393">
        <v>8</v>
      </c>
      <c r="Q1005" s="393"/>
      <c r="R1005" s="393">
        <v>9</v>
      </c>
      <c r="S1005" s="393"/>
      <c r="T1005" s="394">
        <v>10</v>
      </c>
      <c r="U1005" s="395"/>
      <c r="V1005" s="197"/>
      <c r="W1005" s="197"/>
      <c r="X1005" s="1"/>
      <c r="Y1005" s="1"/>
      <c r="Z1005" s="9"/>
    </row>
    <row r="1006" spans="1:26" s="4" customFormat="1" ht="19.5" customHeight="1">
      <c r="A1006" s="402"/>
      <c r="B1006" s="269" t="s">
        <v>176</v>
      </c>
      <c r="C1006" s="269" t="s">
        <v>177</v>
      </c>
      <c r="D1006" s="269" t="s">
        <v>176</v>
      </c>
      <c r="E1006" s="269" t="s">
        <v>177</v>
      </c>
      <c r="F1006" s="269" t="s">
        <v>176</v>
      </c>
      <c r="G1006" s="269" t="s">
        <v>177</v>
      </c>
      <c r="H1006" s="269" t="s">
        <v>176</v>
      </c>
      <c r="I1006" s="269" t="s">
        <v>177</v>
      </c>
      <c r="J1006" s="269" t="s">
        <v>176</v>
      </c>
      <c r="K1006" s="269" t="s">
        <v>177</v>
      </c>
      <c r="L1006" s="269"/>
      <c r="M1006" s="269"/>
      <c r="N1006" s="269"/>
      <c r="O1006" s="269"/>
      <c r="P1006" s="269"/>
      <c r="Q1006" s="269"/>
      <c r="R1006" s="269"/>
      <c r="S1006" s="269"/>
      <c r="T1006" s="270"/>
      <c r="U1006" s="271"/>
      <c r="V1006" s="1"/>
      <c r="W1006" s="1"/>
      <c r="X1006" s="1"/>
      <c r="Y1006" s="1"/>
      <c r="Z1006" s="9"/>
    </row>
    <row r="1007" spans="1:26" s="4" customFormat="1" ht="24.75" customHeight="1">
      <c r="A1007" s="272" t="s">
        <v>178</v>
      </c>
      <c r="B1007" s="273"/>
      <c r="C1007" s="274" t="s">
        <v>203</v>
      </c>
      <c r="D1007" s="275">
        <v>0.3097222222222224</v>
      </c>
      <c r="E1007" s="273">
        <v>0.39236111111111144</v>
      </c>
      <c r="F1007" s="276">
        <v>0.48958333333333387</v>
      </c>
      <c r="G1007" s="273">
        <v>0.5631944444444448</v>
      </c>
      <c r="H1007" s="273">
        <v>0.6583333333333333</v>
      </c>
      <c r="I1007" s="273">
        <v>0.7368055555555553</v>
      </c>
      <c r="J1007" s="276">
        <v>0.8374999999999994</v>
      </c>
      <c r="K1007" s="273">
        <v>0.9152777777777769</v>
      </c>
      <c r="L1007" s="276"/>
      <c r="M1007" s="276"/>
      <c r="N1007" s="276"/>
      <c r="O1007" s="276"/>
      <c r="P1007" s="276"/>
      <c r="Q1007" s="276"/>
      <c r="R1007" s="276"/>
      <c r="S1007" s="276"/>
      <c r="T1007" s="276"/>
      <c r="U1007" s="277"/>
      <c r="V1007" s="199">
        <f>COUNTA(B1007:U1039)</f>
        <v>149</v>
      </c>
      <c r="W1007" s="200">
        <f>V1007/18/2</f>
        <v>4.138888888888889</v>
      </c>
      <c r="X1007" s="1"/>
      <c r="Y1007" s="1"/>
      <c r="Z1007" s="278"/>
    </row>
    <row r="1008" spans="1:26" s="4" customFormat="1" ht="24.75" customHeight="1">
      <c r="A1008" s="279" t="s">
        <v>180</v>
      </c>
      <c r="B1008" s="280"/>
      <c r="C1008" s="281" t="s">
        <v>181</v>
      </c>
      <c r="D1008" s="275">
        <v>0.31805555555555576</v>
      </c>
      <c r="E1008" s="273">
        <v>0.40138888888888924</v>
      </c>
      <c r="F1008" s="273">
        <v>0.49791666666666723</v>
      </c>
      <c r="G1008" s="273">
        <v>0.572916666666667</v>
      </c>
      <c r="H1008" s="276">
        <v>0.66875</v>
      </c>
      <c r="I1008" s="273">
        <v>0.7479166666666663</v>
      </c>
      <c r="J1008" s="276">
        <v>0.8486111111111104</v>
      </c>
      <c r="K1008" s="273">
        <v>0.924999999999999</v>
      </c>
      <c r="L1008" s="276"/>
      <c r="M1008" s="276"/>
      <c r="N1008" s="276"/>
      <c r="O1008" s="276"/>
      <c r="P1008" s="276"/>
      <c r="Q1008" s="276"/>
      <c r="R1008" s="276"/>
      <c r="S1008" s="276"/>
      <c r="T1008" s="276"/>
      <c r="U1008" s="277"/>
      <c r="V1008" s="198">
        <f>COUNTA(B1007:B1039,D1007:D1039,F1007:F1039,H1007:H1039,J1007:J1039,L1007:L1039,N1007:N1039,P1007:P1039,R1007:R1039,T1007:T1039)</f>
        <v>73</v>
      </c>
      <c r="W1008" s="198">
        <f>COUNTA(C1007:C1039,E1007:E1039,G1007:G1039,I1007:I1039,K1007:K1039,M1007:M1039,O1007:O1039,Q1007:Q1039,S1007:S1039,U1007:U1039)</f>
        <v>76</v>
      </c>
      <c r="X1008" s="1"/>
      <c r="Y1008" s="61">
        <f>(V1008+W1008)/2</f>
        <v>74.5</v>
      </c>
      <c r="Z1008" s="9"/>
    </row>
    <row r="1009" spans="1:26" s="4" customFormat="1" ht="24.75" customHeight="1">
      <c r="A1009" s="272" t="s">
        <v>182</v>
      </c>
      <c r="B1009" s="273"/>
      <c r="C1009" s="273">
        <v>0.23611111111111113</v>
      </c>
      <c r="D1009" s="275">
        <v>0.3263888888888891</v>
      </c>
      <c r="E1009" s="273">
        <v>0.41041666666666704</v>
      </c>
      <c r="F1009" s="276">
        <v>0.5062500000000005</v>
      </c>
      <c r="G1009" s="273">
        <v>0.5826388888888892</v>
      </c>
      <c r="H1009" s="273">
        <v>0.6791666666666666</v>
      </c>
      <c r="I1009" s="273">
        <v>0.7590277777777774</v>
      </c>
      <c r="J1009" s="276">
        <v>0.8597222222222215</v>
      </c>
      <c r="K1009" s="276">
        <v>0.9347222222222212</v>
      </c>
      <c r="L1009" s="276"/>
      <c r="M1009" s="276"/>
      <c r="N1009" s="276"/>
      <c r="O1009" s="276"/>
      <c r="P1009" s="276"/>
      <c r="Q1009" s="276"/>
      <c r="R1009" s="276"/>
      <c r="S1009" s="276"/>
      <c r="T1009" s="276"/>
      <c r="U1009" s="277"/>
      <c r="V1009" s="1"/>
      <c r="W1009" s="1"/>
      <c r="X1009" s="1"/>
      <c r="Y1009" s="61" t="s">
        <v>183</v>
      </c>
      <c r="Z1009" s="9"/>
    </row>
    <row r="1010" spans="1:26" s="4" customFormat="1" ht="24.75" customHeight="1">
      <c r="A1010" s="279" t="s">
        <v>184</v>
      </c>
      <c r="B1010" s="273"/>
      <c r="C1010" s="273">
        <v>0.2451388888888889</v>
      </c>
      <c r="D1010" s="275">
        <v>0.3347222222222225</v>
      </c>
      <c r="E1010" s="273">
        <v>0.41944444444444484</v>
      </c>
      <c r="F1010" s="273">
        <v>0.5145833333333338</v>
      </c>
      <c r="G1010" s="273">
        <v>0.5909722222222225</v>
      </c>
      <c r="H1010" s="276">
        <v>0.6895833333333332</v>
      </c>
      <c r="I1010" s="273">
        <v>0.769444444444444</v>
      </c>
      <c r="J1010" s="282">
        <v>0.8708333333333326</v>
      </c>
      <c r="K1010" s="273">
        <v>0.9444444444444434</v>
      </c>
      <c r="L1010" s="276"/>
      <c r="M1010" s="276"/>
      <c r="N1010" s="276"/>
      <c r="O1010" s="276"/>
      <c r="P1010" s="276"/>
      <c r="Q1010" s="276"/>
      <c r="R1010" s="276"/>
      <c r="S1010" s="276"/>
      <c r="T1010" s="276"/>
      <c r="U1010" s="277"/>
      <c r="V1010" s="202">
        <f>J1012-J1011</f>
        <v>0.011111111111111072</v>
      </c>
      <c r="W1010" s="202">
        <f>I1021-I1020</f>
        <v>0.009722222222222188</v>
      </c>
      <c r="X1010" s="1"/>
      <c r="Y1010" s="1"/>
      <c r="Z1010" s="9"/>
    </row>
    <row r="1011" spans="1:26" s="4" customFormat="1" ht="24.75" customHeight="1">
      <c r="A1011" s="272" t="s">
        <v>185</v>
      </c>
      <c r="B1011" s="273"/>
      <c r="C1011" s="273">
        <v>0.2541666666666667</v>
      </c>
      <c r="D1011" s="276">
        <v>0.3458333333333336</v>
      </c>
      <c r="E1011" s="273">
        <v>0.42847222222222264</v>
      </c>
      <c r="F1011" s="276">
        <v>0.5229166666666671</v>
      </c>
      <c r="G1011" s="273">
        <v>0.5993055555555558</v>
      </c>
      <c r="H1011" s="276">
        <v>0.6999999999999998</v>
      </c>
      <c r="I1011" s="273">
        <v>0.7798611111111107</v>
      </c>
      <c r="J1011" s="282">
        <v>0.8819444444444436</v>
      </c>
      <c r="K1011" s="273"/>
      <c r="L1011" s="276"/>
      <c r="M1011" s="276"/>
      <c r="N1011" s="276"/>
      <c r="O1011" s="276"/>
      <c r="P1011" s="276"/>
      <c r="Q1011" s="276"/>
      <c r="R1011" s="276"/>
      <c r="S1011" s="276"/>
      <c r="T1011" s="276"/>
      <c r="U1011" s="277"/>
      <c r="V1011" s="202">
        <f>J1013-J1012</f>
        <v>0.011111111111111072</v>
      </c>
      <c r="W1011" s="202">
        <f>I1022-I1021</f>
        <v>0.009722222222222188</v>
      </c>
      <c r="X1011" s="1"/>
      <c r="Y1011" s="1"/>
      <c r="Z1011" s="9"/>
    </row>
    <row r="1012" spans="1:26" s="4" customFormat="1" ht="24.75" customHeight="1">
      <c r="A1012" s="279" t="s">
        <v>186</v>
      </c>
      <c r="B1012" s="273"/>
      <c r="C1012" s="273">
        <v>0.2631944444444445</v>
      </c>
      <c r="D1012" s="276">
        <v>0.35694444444444473</v>
      </c>
      <c r="E1012" s="273">
        <v>0.4381944444444449</v>
      </c>
      <c r="F1012" s="273">
        <v>0.5319444444444449</v>
      </c>
      <c r="G1012" s="273">
        <v>0.6083333333333335</v>
      </c>
      <c r="H1012" s="276">
        <v>0.7104166666666665</v>
      </c>
      <c r="I1012" s="273">
        <v>0.7909722222222217</v>
      </c>
      <c r="J1012" s="282">
        <v>0.8930555555555547</v>
      </c>
      <c r="K1012" s="273"/>
      <c r="L1012" s="276"/>
      <c r="M1012" s="276"/>
      <c r="N1012" s="276"/>
      <c r="O1012" s="276"/>
      <c r="P1012" s="276"/>
      <c r="Q1012" s="276"/>
      <c r="R1012" s="276"/>
      <c r="S1012" s="276"/>
      <c r="T1012" s="276"/>
      <c r="U1012" s="277"/>
      <c r="V1012" s="202">
        <f>J1014-J1013</f>
        <v>0.011111111111111072</v>
      </c>
      <c r="W1012" s="202">
        <f>I1023-I1022</f>
        <v>0.009722222222222188</v>
      </c>
      <c r="X1012" s="1"/>
      <c r="Y1012" s="1"/>
      <c r="Z1012" s="9"/>
    </row>
    <row r="1013" spans="1:26" s="4" customFormat="1" ht="24.75" customHeight="1">
      <c r="A1013" s="283" t="s">
        <v>187</v>
      </c>
      <c r="B1013" s="273"/>
      <c r="C1013" s="273">
        <v>0.27291666666666675</v>
      </c>
      <c r="D1013" s="273">
        <v>0.36805555555555586</v>
      </c>
      <c r="E1013" s="273">
        <v>0.4472222222222227</v>
      </c>
      <c r="F1013" s="276">
        <v>0.5409722222222226</v>
      </c>
      <c r="G1013" s="273">
        <v>0.6173611111111112</v>
      </c>
      <c r="H1013" s="276">
        <v>0.7201388888888887</v>
      </c>
      <c r="I1013" s="273">
        <v>0.8013888888888884</v>
      </c>
      <c r="J1013" s="282">
        <v>0.9041666666666658</v>
      </c>
      <c r="K1013" s="273"/>
      <c r="L1013" s="276"/>
      <c r="M1013" s="276"/>
      <c r="N1013" s="276"/>
      <c r="O1013" s="276"/>
      <c r="P1013" s="276"/>
      <c r="Q1013" s="276"/>
      <c r="R1013" s="276"/>
      <c r="S1013" s="276"/>
      <c r="T1013" s="276"/>
      <c r="U1013" s="277"/>
      <c r="V1013" s="202">
        <f>J1015-J1014</f>
        <v>0.011111111111111072</v>
      </c>
      <c r="W1013" s="202">
        <f>I1024-I1023</f>
        <v>0.009722222222222188</v>
      </c>
      <c r="X1013" s="1"/>
      <c r="Y1013" s="1"/>
      <c r="Z1013" s="9"/>
    </row>
    <row r="1014" spans="1:26" s="4" customFormat="1" ht="24.75" customHeight="1">
      <c r="A1014" s="279" t="s">
        <v>188</v>
      </c>
      <c r="B1014" s="273"/>
      <c r="C1014" s="273">
        <v>0.282638888888889</v>
      </c>
      <c r="D1014" s="276">
        <v>0.379166666666667</v>
      </c>
      <c r="E1014" s="273">
        <v>0.45694444444444493</v>
      </c>
      <c r="F1014" s="273">
        <v>0.5506944444444448</v>
      </c>
      <c r="G1014" s="273">
        <v>0.6270833333333334</v>
      </c>
      <c r="H1014" s="276">
        <v>0.7298611111111108</v>
      </c>
      <c r="I1014" s="273">
        <v>0.8111111111111106</v>
      </c>
      <c r="J1014" s="282">
        <v>0.9152777777777769</v>
      </c>
      <c r="K1014" s="273"/>
      <c r="L1014" s="276"/>
      <c r="M1014" s="276"/>
      <c r="N1014" s="276"/>
      <c r="O1014" s="276"/>
      <c r="P1014" s="276"/>
      <c r="Q1014" s="276"/>
      <c r="R1014" s="276"/>
      <c r="S1014" s="276"/>
      <c r="T1014" s="276"/>
      <c r="U1014" s="277"/>
      <c r="V1014" s="202">
        <f>J1016-J1015</f>
        <v>0.011111111111111072</v>
      </c>
      <c r="W1014" s="202">
        <f>K1007-I1024</f>
        <v>0.009722222222222188</v>
      </c>
      <c r="X1014" s="1"/>
      <c r="Y1014" s="1"/>
      <c r="Z1014" s="9"/>
    </row>
    <row r="1015" spans="1:26" s="4" customFormat="1" ht="24.75" customHeight="1">
      <c r="A1015" s="283" t="s">
        <v>189</v>
      </c>
      <c r="B1015" s="273"/>
      <c r="C1015" s="273">
        <v>0.29236111111111124</v>
      </c>
      <c r="D1015" s="273">
        <v>0.3902777777777781</v>
      </c>
      <c r="E1015" s="273">
        <v>0.4673611111111116</v>
      </c>
      <c r="F1015" s="276">
        <v>0.560416666666667</v>
      </c>
      <c r="G1015" s="273">
        <v>0.6368055555555556</v>
      </c>
      <c r="H1015" s="276">
        <v>0.739583333333333</v>
      </c>
      <c r="I1015" s="273">
        <v>0.8201388888888883</v>
      </c>
      <c r="J1015" s="282">
        <v>0.9263888888888879</v>
      </c>
      <c r="K1015" s="273"/>
      <c r="L1015" s="276"/>
      <c r="M1015" s="276"/>
      <c r="N1015" s="276"/>
      <c r="O1015" s="276"/>
      <c r="P1015" s="276"/>
      <c r="Q1015" s="276"/>
      <c r="R1015" s="276"/>
      <c r="S1015" s="276"/>
      <c r="T1015" s="276"/>
      <c r="U1015" s="277"/>
      <c r="V1015" s="202"/>
      <c r="W1015" s="202">
        <f>K1008-K1007</f>
        <v>0.009722222222222188</v>
      </c>
      <c r="X1015" s="1"/>
      <c r="Y1015" s="1"/>
      <c r="Z1015" s="9"/>
    </row>
    <row r="1016" spans="1:26" s="4" customFormat="1" ht="45">
      <c r="A1016" s="279" t="s">
        <v>190</v>
      </c>
      <c r="B1016" s="280" t="s">
        <v>211</v>
      </c>
      <c r="C1016" s="273">
        <v>0.3020833333333335</v>
      </c>
      <c r="D1016" s="276">
        <v>0.40138888888888924</v>
      </c>
      <c r="E1016" s="273">
        <v>0.4763888888888894</v>
      </c>
      <c r="F1016" s="273">
        <v>0.5694444444444448</v>
      </c>
      <c r="G1016" s="273">
        <v>0.6458333333333334</v>
      </c>
      <c r="H1016" s="276">
        <v>0.7499999999999997</v>
      </c>
      <c r="I1016" s="273">
        <v>0.829166666666666</v>
      </c>
      <c r="J1016" s="282">
        <v>0.937499999999999</v>
      </c>
      <c r="K1016" s="273"/>
      <c r="L1016" s="276"/>
      <c r="M1016" s="276"/>
      <c r="N1016" s="276"/>
      <c r="O1016" s="276"/>
      <c r="P1016" s="276"/>
      <c r="Q1016" s="276"/>
      <c r="R1016" s="276"/>
      <c r="S1016" s="276"/>
      <c r="T1016" s="276"/>
      <c r="U1016" s="277"/>
      <c r="V1016" s="202"/>
      <c r="W1016" s="202">
        <f>K1009-K1008</f>
        <v>0.009722222222222188</v>
      </c>
      <c r="X1016" s="1"/>
      <c r="Y1016" s="1"/>
      <c r="Z1016" s="9" t="s">
        <v>192</v>
      </c>
    </row>
    <row r="1017" spans="1:26" s="4" customFormat="1" ht="24.75" customHeight="1">
      <c r="A1017" s="284" t="s">
        <v>193</v>
      </c>
      <c r="B1017" s="280">
        <v>0.23958333333333334</v>
      </c>
      <c r="C1017" s="273">
        <v>0.3118055555555557</v>
      </c>
      <c r="D1017" s="273">
        <v>0.4111111111111115</v>
      </c>
      <c r="E1017" s="273">
        <v>0.4854166666666672</v>
      </c>
      <c r="F1017" s="276">
        <v>0.5791666666666669</v>
      </c>
      <c r="G1017" s="273">
        <v>0.6555555555555556</v>
      </c>
      <c r="H1017" s="276">
        <v>0.7604166666666663</v>
      </c>
      <c r="I1017" s="273">
        <v>0.8388888888888882</v>
      </c>
      <c r="J1017" s="276"/>
      <c r="K1017" s="273"/>
      <c r="L1017" s="276"/>
      <c r="M1017" s="276"/>
      <c r="N1017" s="276"/>
      <c r="O1017" s="276"/>
      <c r="P1017" s="276"/>
      <c r="Q1017" s="276"/>
      <c r="R1017" s="276"/>
      <c r="S1017" s="276"/>
      <c r="T1017" s="276"/>
      <c r="U1017" s="277"/>
      <c r="V1017" s="202"/>
      <c r="W1017" s="202">
        <f>K1010-K1009</f>
        <v>0.009722222222222188</v>
      </c>
      <c r="X1017" s="1"/>
      <c r="Y1017" s="1"/>
      <c r="Z1017" s="9"/>
    </row>
    <row r="1018" spans="1:26" s="4" customFormat="1" ht="24.75" customHeight="1">
      <c r="A1018" s="284" t="s">
        <v>194</v>
      </c>
      <c r="B1018" s="273">
        <v>0.24861111111111112</v>
      </c>
      <c r="C1018" s="273">
        <v>0.32152777777777797</v>
      </c>
      <c r="D1018" s="276">
        <v>0.4208333333333337</v>
      </c>
      <c r="E1018" s="273">
        <v>0.4937500000000006</v>
      </c>
      <c r="F1018" s="273">
        <v>0.5875000000000002</v>
      </c>
      <c r="G1018" s="273">
        <v>0.6645833333333333</v>
      </c>
      <c r="H1018" s="276">
        <v>0.7701388888888885</v>
      </c>
      <c r="I1018" s="273">
        <v>0.8486111111111104</v>
      </c>
      <c r="J1018" s="273"/>
      <c r="K1018" s="273"/>
      <c r="L1018" s="276"/>
      <c r="M1018" s="276"/>
      <c r="N1018" s="276"/>
      <c r="O1018" s="276"/>
      <c r="P1018" s="276"/>
      <c r="Q1018" s="276"/>
      <c r="R1018" s="276"/>
      <c r="S1018" s="276"/>
      <c r="T1018" s="276"/>
      <c r="U1018" s="277"/>
      <c r="V1018" s="285"/>
      <c r="W1018" s="202"/>
      <c r="X1018" s="1"/>
      <c r="Y1018" s="1"/>
      <c r="Z1018" s="9"/>
    </row>
    <row r="1019" spans="1:26" s="4" customFormat="1" ht="24.75" customHeight="1">
      <c r="A1019" s="284" t="s">
        <v>195</v>
      </c>
      <c r="B1019" s="273">
        <v>0.2576388888888889</v>
      </c>
      <c r="C1019" s="273">
        <v>0.33194444444444465</v>
      </c>
      <c r="D1019" s="273">
        <v>0.43055555555555597</v>
      </c>
      <c r="E1019" s="273">
        <v>0.5020833333333339</v>
      </c>
      <c r="F1019" s="276">
        <v>0.5972222222222224</v>
      </c>
      <c r="G1019" s="273">
        <v>0.6743055555555555</v>
      </c>
      <c r="H1019" s="276">
        <v>0.7798611111111107</v>
      </c>
      <c r="I1019" s="273">
        <v>0.8576388888888882</v>
      </c>
      <c r="J1019" s="273"/>
      <c r="K1019" s="273"/>
      <c r="L1019" s="276"/>
      <c r="M1019" s="276"/>
      <c r="N1019" s="276"/>
      <c r="O1019" s="276"/>
      <c r="P1019" s="276"/>
      <c r="Q1019" s="276"/>
      <c r="R1019" s="276"/>
      <c r="S1019" s="276"/>
      <c r="T1019" s="276"/>
      <c r="U1019" s="277"/>
      <c r="V1019" s="1"/>
      <c r="W1019" s="202"/>
      <c r="X1019" s="1"/>
      <c r="Y1019" s="1"/>
      <c r="Z1019" s="9"/>
    </row>
    <row r="1020" spans="1:26" s="4" customFormat="1" ht="24.75" customHeight="1">
      <c r="A1020" s="284" t="s">
        <v>196</v>
      </c>
      <c r="B1020" s="273">
        <v>0.2666666666666667</v>
      </c>
      <c r="C1020" s="273">
        <v>0.34236111111111134</v>
      </c>
      <c r="D1020" s="276">
        <v>0.4402777777777782</v>
      </c>
      <c r="E1020" s="273">
        <v>0.5118055555555561</v>
      </c>
      <c r="F1020" s="273">
        <v>0.6069444444444446</v>
      </c>
      <c r="G1020" s="273">
        <v>0.6840277777777777</v>
      </c>
      <c r="H1020" s="276">
        <v>0.7888888888888884</v>
      </c>
      <c r="I1020" s="273">
        <v>0.8666666666666659</v>
      </c>
      <c r="J1020" s="273"/>
      <c r="K1020" s="273"/>
      <c r="L1020" s="276"/>
      <c r="M1020" s="276"/>
      <c r="N1020" s="276"/>
      <c r="O1020" s="276"/>
      <c r="P1020" s="276"/>
      <c r="Q1020" s="276"/>
      <c r="R1020" s="276"/>
      <c r="S1020" s="276"/>
      <c r="T1020" s="276"/>
      <c r="U1020" s="277"/>
      <c r="V1020" s="1"/>
      <c r="W1020" s="202"/>
      <c r="X1020" s="1"/>
      <c r="Y1020" s="1"/>
      <c r="Z1020" s="9"/>
    </row>
    <row r="1021" spans="1:26" s="4" customFormat="1" ht="24.75" customHeight="1">
      <c r="A1021" s="284" t="s">
        <v>197</v>
      </c>
      <c r="B1021" s="273">
        <v>0.2756944444444445</v>
      </c>
      <c r="C1021" s="273">
        <v>0.352777777777778</v>
      </c>
      <c r="D1021" s="273">
        <v>0.45000000000000046</v>
      </c>
      <c r="E1021" s="273">
        <v>0.5215277777777783</v>
      </c>
      <c r="F1021" s="276">
        <v>0.6166666666666668</v>
      </c>
      <c r="G1021" s="273">
        <v>0.6937499999999999</v>
      </c>
      <c r="H1021" s="276">
        <v>0.7979166666666662</v>
      </c>
      <c r="I1021" s="273">
        <v>0.8763888888888881</v>
      </c>
      <c r="J1021" s="273"/>
      <c r="K1021" s="273"/>
      <c r="L1021" s="276"/>
      <c r="M1021" s="276"/>
      <c r="N1021" s="276"/>
      <c r="O1021" s="276"/>
      <c r="P1021" s="276"/>
      <c r="Q1021" s="276"/>
      <c r="R1021" s="276"/>
      <c r="S1021" s="276"/>
      <c r="T1021" s="276"/>
      <c r="U1021" s="277"/>
      <c r="V1021" s="1"/>
      <c r="W1021" s="1"/>
      <c r="X1021" s="1"/>
      <c r="Y1021" s="1"/>
      <c r="Z1021" s="9"/>
    </row>
    <row r="1022" spans="1:26" s="4" customFormat="1" ht="24.75" customHeight="1">
      <c r="A1022" s="284" t="s">
        <v>198</v>
      </c>
      <c r="B1022" s="273">
        <v>0.2847222222222223</v>
      </c>
      <c r="C1022" s="273">
        <v>0.3631944444444447</v>
      </c>
      <c r="D1022" s="276">
        <v>0.46041666666666714</v>
      </c>
      <c r="E1022" s="273">
        <v>0.5319444444444449</v>
      </c>
      <c r="F1022" s="273">
        <v>0.6270833333333334</v>
      </c>
      <c r="G1022" s="273">
        <v>0.7041666666666665</v>
      </c>
      <c r="H1022" s="276">
        <v>0.8069444444444439</v>
      </c>
      <c r="I1022" s="273">
        <v>0.8861111111111103</v>
      </c>
      <c r="J1022" s="273"/>
      <c r="K1022" s="273"/>
      <c r="L1022" s="276"/>
      <c r="M1022" s="276"/>
      <c r="N1022" s="276"/>
      <c r="O1022" s="276"/>
      <c r="P1022" s="276"/>
      <c r="Q1022" s="276"/>
      <c r="R1022" s="276"/>
      <c r="S1022" s="276"/>
      <c r="T1022" s="276"/>
      <c r="U1022" s="277"/>
      <c r="V1022" s="1"/>
      <c r="W1022" s="1"/>
      <c r="X1022" s="1"/>
      <c r="Y1022" s="1"/>
      <c r="Z1022" s="9"/>
    </row>
    <row r="1023" spans="1:26" s="4" customFormat="1" ht="24.75" customHeight="1">
      <c r="A1023" s="284" t="s">
        <v>199</v>
      </c>
      <c r="B1023" s="275">
        <v>0.2930555555555557</v>
      </c>
      <c r="C1023" s="273">
        <v>0.3736111111111114</v>
      </c>
      <c r="D1023" s="273">
        <v>0.4708333333333338</v>
      </c>
      <c r="E1023" s="273">
        <v>0.5423611111111115</v>
      </c>
      <c r="F1023" s="276">
        <v>0.6375000000000001</v>
      </c>
      <c r="G1023" s="273">
        <v>0.7145833333333331</v>
      </c>
      <c r="H1023" s="276">
        <v>0.8166666666666661</v>
      </c>
      <c r="I1023" s="273">
        <v>0.8958333333333325</v>
      </c>
      <c r="J1023" s="273"/>
      <c r="K1023" s="273"/>
      <c r="L1023" s="276"/>
      <c r="M1023" s="276"/>
      <c r="N1023" s="276"/>
      <c r="O1023" s="276"/>
      <c r="P1023" s="276"/>
      <c r="Q1023" s="276"/>
      <c r="R1023" s="276"/>
      <c r="S1023" s="276"/>
      <c r="T1023" s="276"/>
      <c r="U1023" s="277"/>
      <c r="V1023" s="1"/>
      <c r="W1023" s="1"/>
      <c r="X1023" s="1"/>
      <c r="Y1023" s="1"/>
      <c r="Z1023" s="1"/>
    </row>
    <row r="1024" spans="1:26" s="4" customFormat="1" ht="24.75" customHeight="1">
      <c r="A1024" s="284" t="s">
        <v>200</v>
      </c>
      <c r="B1024" s="286">
        <v>0.30138888888888904</v>
      </c>
      <c r="C1024" s="273">
        <v>0.3840277777777781</v>
      </c>
      <c r="D1024" s="273">
        <v>0.4812500000000005</v>
      </c>
      <c r="E1024" s="273">
        <v>0.5527777777777781</v>
      </c>
      <c r="F1024" s="276">
        <v>0.6479166666666667</v>
      </c>
      <c r="G1024" s="273">
        <v>0.7256944444444442</v>
      </c>
      <c r="H1024" s="276">
        <v>0.8263888888888883</v>
      </c>
      <c r="I1024" s="273">
        <v>0.9055555555555547</v>
      </c>
      <c r="J1024" s="273"/>
      <c r="K1024" s="273"/>
      <c r="L1024" s="276"/>
      <c r="M1024" s="276"/>
      <c r="N1024" s="276"/>
      <c r="O1024" s="276"/>
      <c r="P1024" s="276"/>
      <c r="Q1024" s="276"/>
      <c r="R1024" s="276"/>
      <c r="S1024" s="276"/>
      <c r="T1024" s="276"/>
      <c r="U1024" s="277"/>
      <c r="V1024" s="1"/>
      <c r="W1024" s="1"/>
      <c r="X1024" s="1"/>
      <c r="Y1024" s="1"/>
      <c r="Z1024" s="9"/>
    </row>
    <row r="1025" spans="1:26" s="4" customFormat="1" ht="24.75" customHeight="1">
      <c r="A1025" s="287">
        <v>19</v>
      </c>
      <c r="B1025" s="276"/>
      <c r="C1025" s="288"/>
      <c r="D1025" s="289"/>
      <c r="E1025" s="288"/>
      <c r="F1025" s="276"/>
      <c r="G1025" s="288"/>
      <c r="H1025" s="276"/>
      <c r="I1025" s="288"/>
      <c r="J1025" s="289"/>
      <c r="K1025" s="289"/>
      <c r="L1025" s="276"/>
      <c r="M1025" s="276"/>
      <c r="N1025" s="276"/>
      <c r="O1025" s="276"/>
      <c r="P1025" s="276"/>
      <c r="Q1025" s="276"/>
      <c r="R1025" s="276"/>
      <c r="S1025" s="276"/>
      <c r="T1025" s="276"/>
      <c r="U1025" s="277"/>
      <c r="V1025" s="1"/>
      <c r="W1025" s="1"/>
      <c r="X1025" s="1"/>
      <c r="Y1025" s="1"/>
      <c r="Z1025" s="9"/>
    </row>
    <row r="1026" spans="1:26" s="4" customFormat="1" ht="24.75" customHeight="1">
      <c r="A1026" s="287">
        <v>20</v>
      </c>
      <c r="B1026" s="276"/>
      <c r="C1026" s="288"/>
      <c r="D1026" s="289"/>
      <c r="E1026" s="288"/>
      <c r="F1026" s="276"/>
      <c r="G1026" s="288"/>
      <c r="H1026" s="276"/>
      <c r="I1026" s="288"/>
      <c r="J1026" s="289"/>
      <c r="K1026" s="289"/>
      <c r="L1026" s="276"/>
      <c r="M1026" s="276"/>
      <c r="N1026" s="276"/>
      <c r="O1026" s="276"/>
      <c r="P1026" s="276"/>
      <c r="Q1026" s="276"/>
      <c r="R1026" s="276"/>
      <c r="S1026" s="276"/>
      <c r="T1026" s="276"/>
      <c r="U1026" s="277"/>
      <c r="V1026" s="1"/>
      <c r="W1026" s="1"/>
      <c r="X1026" s="1"/>
      <c r="Y1026" s="1"/>
      <c r="Z1026" s="9"/>
    </row>
    <row r="1027" spans="1:26" s="4" customFormat="1" ht="24.75" customHeight="1">
      <c r="A1027" s="287">
        <v>21</v>
      </c>
      <c r="B1027" s="276"/>
      <c r="C1027" s="288"/>
      <c r="D1027" s="289"/>
      <c r="E1027" s="288"/>
      <c r="F1027" s="276"/>
      <c r="G1027" s="288"/>
      <c r="H1027" s="276"/>
      <c r="I1027" s="288"/>
      <c r="J1027" s="289"/>
      <c r="K1027" s="289"/>
      <c r="L1027" s="276"/>
      <c r="M1027" s="276"/>
      <c r="N1027" s="276"/>
      <c r="O1027" s="276"/>
      <c r="P1027" s="276"/>
      <c r="Q1027" s="276"/>
      <c r="R1027" s="276"/>
      <c r="S1027" s="276"/>
      <c r="T1027" s="276"/>
      <c r="U1027" s="277"/>
      <c r="V1027" s="1"/>
      <c r="W1027" s="1"/>
      <c r="X1027" s="1"/>
      <c r="Y1027" s="1"/>
      <c r="Z1027" s="9"/>
    </row>
    <row r="1028" spans="1:26" s="4" customFormat="1" ht="24.75" customHeight="1">
      <c r="A1028" s="287">
        <v>22</v>
      </c>
      <c r="B1028" s="276"/>
      <c r="C1028" s="288"/>
      <c r="D1028" s="289"/>
      <c r="E1028" s="288"/>
      <c r="F1028" s="276"/>
      <c r="G1028" s="288"/>
      <c r="H1028" s="276"/>
      <c r="I1028" s="288"/>
      <c r="J1028" s="289"/>
      <c r="K1028" s="289"/>
      <c r="L1028" s="276"/>
      <c r="M1028" s="276"/>
      <c r="N1028" s="276"/>
      <c r="O1028" s="276"/>
      <c r="P1028" s="276"/>
      <c r="Q1028" s="276"/>
      <c r="R1028" s="276"/>
      <c r="S1028" s="276"/>
      <c r="T1028" s="276"/>
      <c r="U1028" s="277"/>
      <c r="V1028" s="1"/>
      <c r="W1028" s="1"/>
      <c r="X1028" s="1"/>
      <c r="Y1028" s="1"/>
      <c r="Z1028" s="9"/>
    </row>
    <row r="1029" spans="1:26" s="4" customFormat="1" ht="24.75" customHeight="1">
      <c r="A1029" s="287">
        <v>23</v>
      </c>
      <c r="B1029" s="276"/>
      <c r="C1029" s="288"/>
      <c r="D1029" s="289"/>
      <c r="E1029" s="288"/>
      <c r="F1029" s="276"/>
      <c r="G1029" s="288"/>
      <c r="H1029" s="276"/>
      <c r="I1029" s="288"/>
      <c r="J1029" s="289"/>
      <c r="K1029" s="289"/>
      <c r="L1029" s="276"/>
      <c r="M1029" s="276"/>
      <c r="N1029" s="276"/>
      <c r="O1029" s="276"/>
      <c r="P1029" s="276"/>
      <c r="Q1029" s="276"/>
      <c r="R1029" s="276"/>
      <c r="S1029" s="276"/>
      <c r="T1029" s="276"/>
      <c r="U1029" s="277"/>
      <c r="V1029" s="1"/>
      <c r="W1029" s="1"/>
      <c r="X1029" s="1"/>
      <c r="Y1029" s="1"/>
      <c r="Z1029" s="9"/>
    </row>
    <row r="1030" spans="1:26" s="4" customFormat="1" ht="24.75" customHeight="1">
      <c r="A1030" s="287">
        <v>24</v>
      </c>
      <c r="B1030" s="290"/>
      <c r="C1030" s="288"/>
      <c r="D1030" s="276"/>
      <c r="E1030" s="288"/>
      <c r="F1030" s="289"/>
      <c r="G1030" s="288"/>
      <c r="H1030" s="276"/>
      <c r="I1030" s="288"/>
      <c r="J1030" s="290"/>
      <c r="K1030" s="290"/>
      <c r="L1030" s="290"/>
      <c r="M1030" s="290"/>
      <c r="N1030" s="290"/>
      <c r="O1030" s="290"/>
      <c r="P1030" s="290"/>
      <c r="Q1030" s="290"/>
      <c r="R1030" s="290"/>
      <c r="S1030" s="290"/>
      <c r="T1030" s="291"/>
      <c r="U1030" s="292"/>
      <c r="V1030" s="1"/>
      <c r="W1030" s="1"/>
      <c r="X1030" s="1"/>
      <c r="Y1030" s="1"/>
      <c r="Z1030" s="9"/>
    </row>
    <row r="1031" spans="1:26" s="4" customFormat="1" ht="24.75" customHeight="1">
      <c r="A1031" s="287">
        <v>25</v>
      </c>
      <c r="B1031" s="290"/>
      <c r="C1031" s="288"/>
      <c r="D1031" s="289"/>
      <c r="E1031" s="288"/>
      <c r="F1031" s="276"/>
      <c r="G1031" s="288"/>
      <c r="H1031" s="276"/>
      <c r="I1031" s="288"/>
      <c r="J1031" s="290"/>
      <c r="K1031" s="290"/>
      <c r="L1031" s="290"/>
      <c r="M1031" s="290"/>
      <c r="N1031" s="290"/>
      <c r="O1031" s="290"/>
      <c r="P1031" s="290"/>
      <c r="Q1031" s="290"/>
      <c r="R1031" s="290"/>
      <c r="S1031" s="290"/>
      <c r="T1031" s="291"/>
      <c r="U1031" s="292"/>
      <c r="V1031" s="1"/>
      <c r="W1031" s="1"/>
      <c r="X1031" s="1"/>
      <c r="Y1031" s="1"/>
      <c r="Z1031" s="9"/>
    </row>
    <row r="1032" spans="1:26" s="4" customFormat="1" ht="21" customHeight="1">
      <c r="A1032" s="287">
        <v>26</v>
      </c>
      <c r="B1032" s="290"/>
      <c r="C1032" s="288"/>
      <c r="D1032" s="289"/>
      <c r="E1032" s="288"/>
      <c r="F1032" s="276"/>
      <c r="G1032" s="288"/>
      <c r="H1032" s="276"/>
      <c r="I1032" s="288"/>
      <c r="J1032" s="290"/>
      <c r="K1032" s="290"/>
      <c r="L1032" s="290"/>
      <c r="M1032" s="290"/>
      <c r="N1032" s="290"/>
      <c r="O1032" s="290"/>
      <c r="P1032" s="290"/>
      <c r="Q1032" s="290"/>
      <c r="R1032" s="290"/>
      <c r="S1032" s="290"/>
      <c r="T1032" s="291"/>
      <c r="U1032" s="292"/>
      <c r="V1032" s="1"/>
      <c r="W1032" s="1"/>
      <c r="X1032" s="1"/>
      <c r="Y1032" s="1"/>
      <c r="Z1032" s="9"/>
    </row>
    <row r="1033" spans="1:26" s="4" customFormat="1" ht="21" customHeight="1">
      <c r="A1033" s="268">
        <v>27</v>
      </c>
      <c r="B1033" s="290"/>
      <c r="C1033" s="290"/>
      <c r="D1033" s="290"/>
      <c r="E1033" s="290"/>
      <c r="F1033" s="290"/>
      <c r="G1033" s="290"/>
      <c r="H1033" s="290"/>
      <c r="I1033" s="288"/>
      <c r="J1033" s="290"/>
      <c r="K1033" s="290"/>
      <c r="L1033" s="290"/>
      <c r="M1033" s="290"/>
      <c r="N1033" s="290"/>
      <c r="O1033" s="290"/>
      <c r="P1033" s="290"/>
      <c r="Q1033" s="290"/>
      <c r="R1033" s="290"/>
      <c r="S1033" s="290"/>
      <c r="T1033" s="291"/>
      <c r="U1033" s="292"/>
      <c r="V1033" s="1"/>
      <c r="W1033" s="1"/>
      <c r="X1033" s="1"/>
      <c r="Y1033" s="1"/>
      <c r="Z1033" s="9"/>
    </row>
    <row r="1034" spans="1:26" s="4" customFormat="1" ht="21" customHeight="1">
      <c r="A1034" s="268">
        <v>28</v>
      </c>
      <c r="B1034" s="290"/>
      <c r="C1034" s="290"/>
      <c r="D1034" s="290"/>
      <c r="E1034" s="290"/>
      <c r="F1034" s="290"/>
      <c r="G1034" s="290"/>
      <c r="H1034" s="290"/>
      <c r="I1034" s="290"/>
      <c r="J1034" s="290"/>
      <c r="K1034" s="290"/>
      <c r="L1034" s="290"/>
      <c r="M1034" s="290"/>
      <c r="N1034" s="290"/>
      <c r="O1034" s="290"/>
      <c r="P1034" s="290"/>
      <c r="Q1034" s="290"/>
      <c r="R1034" s="290"/>
      <c r="S1034" s="290"/>
      <c r="T1034" s="291"/>
      <c r="U1034" s="292"/>
      <c r="V1034" s="1"/>
      <c r="W1034" s="1"/>
      <c r="X1034" s="1"/>
      <c r="Y1034" s="1"/>
      <c r="Z1034" s="9"/>
    </row>
    <row r="1035" spans="1:26" s="4" customFormat="1" ht="21" customHeight="1">
      <c r="A1035" s="268">
        <v>29</v>
      </c>
      <c r="B1035" s="290"/>
      <c r="C1035" s="290"/>
      <c r="D1035" s="290"/>
      <c r="E1035" s="290"/>
      <c r="F1035" s="290"/>
      <c r="G1035" s="290"/>
      <c r="H1035" s="290"/>
      <c r="I1035" s="290"/>
      <c r="J1035" s="290"/>
      <c r="K1035" s="290"/>
      <c r="L1035" s="290"/>
      <c r="M1035" s="290"/>
      <c r="N1035" s="290"/>
      <c r="O1035" s="290"/>
      <c r="P1035" s="290"/>
      <c r="Q1035" s="290"/>
      <c r="R1035" s="290"/>
      <c r="S1035" s="290"/>
      <c r="T1035" s="291"/>
      <c r="U1035" s="292"/>
      <c r="V1035" s="1"/>
      <c r="W1035" s="1"/>
      <c r="X1035" s="1"/>
      <c r="Y1035" s="1"/>
      <c r="Z1035" s="9"/>
    </row>
    <row r="1036" spans="1:26" s="4" customFormat="1" ht="21" customHeight="1">
      <c r="A1036" s="268">
        <v>30</v>
      </c>
      <c r="B1036" s="290"/>
      <c r="C1036" s="290"/>
      <c r="D1036" s="290"/>
      <c r="E1036" s="290"/>
      <c r="F1036" s="290"/>
      <c r="G1036" s="290"/>
      <c r="H1036" s="290"/>
      <c r="I1036" s="290"/>
      <c r="J1036" s="290"/>
      <c r="K1036" s="290"/>
      <c r="L1036" s="290"/>
      <c r="M1036" s="290"/>
      <c r="N1036" s="290"/>
      <c r="O1036" s="290"/>
      <c r="P1036" s="290"/>
      <c r="Q1036" s="290"/>
      <c r="R1036" s="290"/>
      <c r="S1036" s="290"/>
      <c r="T1036" s="291"/>
      <c r="U1036" s="292"/>
      <c r="V1036" s="1"/>
      <c r="W1036" s="1"/>
      <c r="X1036" s="1"/>
      <c r="Y1036" s="1"/>
      <c r="Z1036" s="9"/>
    </row>
    <row r="1037" spans="1:26" s="4" customFormat="1" ht="21" customHeight="1">
      <c r="A1037" s="268">
        <v>31</v>
      </c>
      <c r="B1037" s="293"/>
      <c r="C1037" s="293"/>
      <c r="D1037" s="293"/>
      <c r="E1037" s="293"/>
      <c r="F1037" s="293"/>
      <c r="G1037" s="293"/>
      <c r="H1037" s="293"/>
      <c r="I1037" s="293"/>
      <c r="J1037" s="293"/>
      <c r="K1037" s="293"/>
      <c r="L1037" s="293"/>
      <c r="M1037" s="293"/>
      <c r="N1037" s="293"/>
      <c r="O1037" s="293"/>
      <c r="P1037" s="293"/>
      <c r="Q1037" s="293"/>
      <c r="R1037" s="293"/>
      <c r="S1037" s="293"/>
      <c r="T1037" s="294"/>
      <c r="U1037" s="295"/>
      <c r="V1037" s="1"/>
      <c r="W1037" s="1"/>
      <c r="X1037" s="1"/>
      <c r="Y1037" s="1"/>
      <c r="Z1037" s="9"/>
    </row>
    <row r="1038" spans="1:26" s="4" customFormat="1" ht="21" customHeight="1">
      <c r="A1038" s="268">
        <v>32</v>
      </c>
      <c r="B1038" s="293"/>
      <c r="C1038" s="293"/>
      <c r="D1038" s="293"/>
      <c r="E1038" s="293"/>
      <c r="F1038" s="293"/>
      <c r="G1038" s="293"/>
      <c r="H1038" s="293"/>
      <c r="I1038" s="293"/>
      <c r="J1038" s="293"/>
      <c r="K1038" s="293"/>
      <c r="L1038" s="293"/>
      <c r="M1038" s="293"/>
      <c r="N1038" s="293"/>
      <c r="O1038" s="293"/>
      <c r="P1038" s="293"/>
      <c r="Q1038" s="293"/>
      <c r="R1038" s="293"/>
      <c r="S1038" s="293"/>
      <c r="T1038" s="294"/>
      <c r="U1038" s="295"/>
      <c r="V1038" s="1"/>
      <c r="W1038" s="1"/>
      <c r="X1038" s="1"/>
      <c r="Y1038" s="1"/>
      <c r="Z1038" s="9"/>
    </row>
    <row r="1039" spans="1:26" s="4" customFormat="1" ht="21" customHeight="1" thickBot="1">
      <c r="A1039" s="129">
        <v>33</v>
      </c>
      <c r="B1039" s="296"/>
      <c r="C1039" s="296"/>
      <c r="D1039" s="296"/>
      <c r="E1039" s="296"/>
      <c r="F1039" s="296"/>
      <c r="G1039" s="296"/>
      <c r="H1039" s="296"/>
      <c r="I1039" s="296"/>
      <c r="J1039" s="296"/>
      <c r="K1039" s="296"/>
      <c r="L1039" s="296"/>
      <c r="M1039" s="296"/>
      <c r="N1039" s="296"/>
      <c r="O1039" s="296"/>
      <c r="P1039" s="296"/>
      <c r="Q1039" s="296"/>
      <c r="R1039" s="296"/>
      <c r="S1039" s="296"/>
      <c r="T1039" s="297"/>
      <c r="U1039" s="298"/>
      <c r="V1039" s="1"/>
      <c r="W1039" s="1"/>
      <c r="X1039" s="1"/>
      <c r="Y1039" s="1"/>
      <c r="Z1039" s="9"/>
    </row>
    <row r="1040" spans="1:26" s="4" customFormat="1" ht="19.5" customHeight="1" thickBot="1">
      <c r="A1040" s="396" t="s">
        <v>3</v>
      </c>
      <c r="B1040" s="397"/>
      <c r="C1040" s="398" t="s">
        <v>210</v>
      </c>
      <c r="D1040" s="399"/>
      <c r="E1040" s="399"/>
      <c r="F1040" s="400"/>
      <c r="G1040" s="240"/>
      <c r="H1040" s="240"/>
      <c r="I1040" s="240"/>
      <c r="J1040" s="240"/>
      <c r="K1040" s="240"/>
      <c r="L1040" s="240"/>
      <c r="M1040" s="240"/>
      <c r="N1040" s="240"/>
      <c r="O1040" s="240"/>
      <c r="P1040" s="240"/>
      <c r="Q1040" s="240"/>
      <c r="R1040" s="240"/>
      <c r="S1040" s="240"/>
      <c r="T1040" s="241"/>
      <c r="U1040" s="241"/>
      <c r="V1040" s="1"/>
      <c r="W1040" s="1"/>
      <c r="X1040" s="1"/>
      <c r="Y1040" s="1"/>
      <c r="Z1040" s="9"/>
    </row>
    <row r="1041" spans="1:26" s="4" customFormat="1" ht="31.5" customHeight="1" thickBot="1">
      <c r="A1041" s="403" t="s">
        <v>169</v>
      </c>
      <c r="B1041" s="404"/>
      <c r="C1041" s="404"/>
      <c r="D1041" s="404"/>
      <c r="E1041" s="405"/>
      <c r="F1041" s="261"/>
      <c r="G1041" s="261"/>
      <c r="H1041" s="406" t="s">
        <v>170</v>
      </c>
      <c r="I1041" s="407"/>
      <c r="J1041" s="407"/>
      <c r="K1041" s="262" t="s">
        <v>4</v>
      </c>
      <c r="L1041" s="408" t="s">
        <v>177</v>
      </c>
      <c r="M1041" s="408"/>
      <c r="N1041" s="409"/>
      <c r="O1041" s="263"/>
      <c r="P1041" s="264"/>
      <c r="Q1041" s="264"/>
      <c r="R1041" s="264"/>
      <c r="S1041" s="261"/>
      <c r="T1041" s="410" t="s">
        <v>202</v>
      </c>
      <c r="U1041" s="411"/>
      <c r="V1041" s="197">
        <f>V1043/V1048</f>
        <v>0.01316823899371069</v>
      </c>
      <c r="W1041" s="197">
        <f>W1043/W1048</f>
        <v>0.01287878787878788</v>
      </c>
      <c r="X1041" s="197">
        <f>AVERAGE(V1041,W1041)</f>
        <v>0.013023513436249285</v>
      </c>
      <c r="Y1041" s="55" t="s">
        <v>173</v>
      </c>
      <c r="Z1041" s="56">
        <f>ROUND(X1041*1440,0)/1440</f>
        <v>0.013194444444444444</v>
      </c>
    </row>
    <row r="1042" spans="1:26" s="4" customFormat="1" ht="9" customHeight="1" thickBot="1">
      <c r="A1042" s="261"/>
      <c r="B1042" s="261"/>
      <c r="C1042" s="261"/>
      <c r="D1042" s="261"/>
      <c r="E1042" s="261"/>
      <c r="F1042" s="261"/>
      <c r="G1042" s="261"/>
      <c r="H1042" s="261"/>
      <c r="I1042" s="261"/>
      <c r="J1042" s="261"/>
      <c r="K1042" s="261"/>
      <c r="L1042" s="261"/>
      <c r="M1042" s="261"/>
      <c r="N1042" s="261"/>
      <c r="O1042" s="263"/>
      <c r="P1042" s="263"/>
      <c r="Q1042" s="263"/>
      <c r="R1042" s="261"/>
      <c r="S1042" s="261"/>
      <c r="T1042" s="265"/>
      <c r="U1042" s="265"/>
      <c r="V1042" s="197">
        <f>B1055</f>
        <v>0.23958333333333334</v>
      </c>
      <c r="W1042" s="197">
        <f>C1049</f>
        <v>0.23611111111111113</v>
      </c>
      <c r="X1042" s="1"/>
      <c r="Y1042" s="1"/>
      <c r="Z1042" s="9"/>
    </row>
    <row r="1043" spans="1:26" s="4" customFormat="1" ht="19.5" customHeight="1" thickBot="1">
      <c r="A1043" s="412" t="s">
        <v>5</v>
      </c>
      <c r="B1043" s="413"/>
      <c r="C1043" s="414" t="s">
        <v>174</v>
      </c>
      <c r="D1043" s="415"/>
      <c r="E1043" s="415"/>
      <c r="F1043" s="415"/>
      <c r="G1043" s="415"/>
      <c r="H1043" s="415"/>
      <c r="I1043" s="416"/>
      <c r="J1043" s="266"/>
      <c r="K1043" s="261"/>
      <c r="L1043" s="261"/>
      <c r="M1043" s="261"/>
      <c r="N1043" s="417" t="s">
        <v>175</v>
      </c>
      <c r="O1043" s="418"/>
      <c r="P1043" s="419">
        <f>MINUTE(Z1041)</f>
        <v>19</v>
      </c>
      <c r="Q1043" s="420"/>
      <c r="R1043" s="261"/>
      <c r="S1043" s="267" t="s">
        <v>7</v>
      </c>
      <c r="T1043" s="421">
        <v>0.07083333333333333</v>
      </c>
      <c r="U1043" s="422"/>
      <c r="V1043" s="197">
        <f>V1044-V1042</f>
        <v>0.6979166666666666</v>
      </c>
      <c r="W1043" s="197">
        <f>W1044-W1042</f>
        <v>0.7083333333333334</v>
      </c>
      <c r="X1043" s="1"/>
      <c r="Y1043" s="1"/>
      <c r="Z1043" s="9"/>
    </row>
    <row r="1044" spans="1:26" s="4" customFormat="1" ht="9" customHeight="1" thickBot="1">
      <c r="A1044" s="261"/>
      <c r="B1044" s="261"/>
      <c r="C1044" s="261"/>
      <c r="D1044" s="261"/>
      <c r="E1044" s="261"/>
      <c r="F1044" s="261"/>
      <c r="G1044" s="261"/>
      <c r="H1044" s="261"/>
      <c r="I1044" s="261"/>
      <c r="J1044" s="261"/>
      <c r="K1044" s="261"/>
      <c r="L1044" s="261"/>
      <c r="M1044" s="261"/>
      <c r="N1044" s="261"/>
      <c r="O1044" s="261"/>
      <c r="P1044" s="261"/>
      <c r="Q1044" s="261"/>
      <c r="R1044" s="261"/>
      <c r="S1044" s="261"/>
      <c r="T1044" s="265"/>
      <c r="U1044" s="265"/>
      <c r="V1044" s="197">
        <f>J1054</f>
        <v>0.9375</v>
      </c>
      <c r="W1044" s="197">
        <f>K1049</f>
        <v>0.9444444444444445</v>
      </c>
      <c r="X1044" s="1"/>
      <c r="Y1044" s="1"/>
      <c r="Z1044" s="9"/>
    </row>
    <row r="1045" spans="1:26" s="4" customFormat="1" ht="19.5" customHeight="1">
      <c r="A1045" s="401" t="s">
        <v>0</v>
      </c>
      <c r="B1045" s="393">
        <v>1</v>
      </c>
      <c r="C1045" s="393"/>
      <c r="D1045" s="393">
        <v>2</v>
      </c>
      <c r="E1045" s="393"/>
      <c r="F1045" s="393">
        <v>3</v>
      </c>
      <c r="G1045" s="393"/>
      <c r="H1045" s="393">
        <v>4</v>
      </c>
      <c r="I1045" s="393"/>
      <c r="J1045" s="393">
        <v>5</v>
      </c>
      <c r="K1045" s="393"/>
      <c r="L1045" s="393">
        <v>6</v>
      </c>
      <c r="M1045" s="393"/>
      <c r="N1045" s="393">
        <v>7</v>
      </c>
      <c r="O1045" s="393"/>
      <c r="P1045" s="393">
        <v>8</v>
      </c>
      <c r="Q1045" s="393"/>
      <c r="R1045" s="393">
        <v>9</v>
      </c>
      <c r="S1045" s="393"/>
      <c r="T1045" s="394">
        <v>10</v>
      </c>
      <c r="U1045" s="395"/>
      <c r="V1045" s="197"/>
      <c r="W1045" s="197"/>
      <c r="X1045" s="1"/>
      <c r="Y1045" s="1"/>
      <c r="Z1045" s="9"/>
    </row>
    <row r="1046" spans="1:26" s="4" customFormat="1" ht="19.5" customHeight="1">
      <c r="A1046" s="402"/>
      <c r="B1046" s="269" t="s">
        <v>176</v>
      </c>
      <c r="C1046" s="269" t="s">
        <v>177</v>
      </c>
      <c r="D1046" s="269" t="s">
        <v>176</v>
      </c>
      <c r="E1046" s="269" t="s">
        <v>177</v>
      </c>
      <c r="F1046" s="269" t="s">
        <v>176</v>
      </c>
      <c r="G1046" s="269" t="s">
        <v>177</v>
      </c>
      <c r="H1046" s="269" t="s">
        <v>176</v>
      </c>
      <c r="I1046" s="269" t="s">
        <v>177</v>
      </c>
      <c r="J1046" s="269" t="s">
        <v>176</v>
      </c>
      <c r="K1046" s="269" t="s">
        <v>177</v>
      </c>
      <c r="L1046" s="269"/>
      <c r="M1046" s="269"/>
      <c r="N1046" s="269"/>
      <c r="O1046" s="269"/>
      <c r="P1046" s="269"/>
      <c r="Q1046" s="269"/>
      <c r="R1046" s="269"/>
      <c r="S1046" s="269"/>
      <c r="T1046" s="270"/>
      <c r="U1046" s="271"/>
      <c r="V1046" s="1"/>
      <c r="W1046" s="1"/>
      <c r="X1046" s="1"/>
      <c r="Y1046" s="1"/>
      <c r="Z1046" s="9"/>
    </row>
    <row r="1047" spans="1:26" s="4" customFormat="1" ht="24.75" customHeight="1">
      <c r="A1047" s="272" t="s">
        <v>178</v>
      </c>
      <c r="B1047" s="273"/>
      <c r="C1047" s="274" t="s">
        <v>203</v>
      </c>
      <c r="D1047" s="276">
        <v>0.30624999999999997</v>
      </c>
      <c r="E1047" s="273">
        <v>0.38055555555555554</v>
      </c>
      <c r="F1047" s="276">
        <v>0.48680555555555555</v>
      </c>
      <c r="G1047" s="273">
        <v>0.5611111111111111</v>
      </c>
      <c r="H1047" s="273">
        <v>0.6673611111111111</v>
      </c>
      <c r="I1047" s="273">
        <v>0.7416666666666667</v>
      </c>
      <c r="J1047" s="276">
        <v>0.8472222222222222</v>
      </c>
      <c r="K1047" s="273">
        <v>0.9187500000000001</v>
      </c>
      <c r="L1047" s="276"/>
      <c r="M1047" s="276"/>
      <c r="N1047" s="276"/>
      <c r="O1047" s="276"/>
      <c r="P1047" s="276"/>
      <c r="Q1047" s="276"/>
      <c r="R1047" s="276"/>
      <c r="S1047" s="276"/>
      <c r="T1047" s="276"/>
      <c r="U1047" s="277"/>
      <c r="V1047" s="199">
        <f>COUNTA(B1047:U1079)</f>
        <v>108</v>
      </c>
      <c r="W1047" s="200">
        <f>V1047/13/2</f>
        <v>4.153846153846154</v>
      </c>
      <c r="X1047" s="1"/>
      <c r="Y1047" s="1"/>
      <c r="Z1047" s="278"/>
    </row>
    <row r="1048" spans="1:26" s="4" customFormat="1" ht="24.75" customHeight="1">
      <c r="A1048" s="279" t="s">
        <v>180</v>
      </c>
      <c r="B1048" s="280"/>
      <c r="C1048" s="281" t="s">
        <v>181</v>
      </c>
      <c r="D1048" s="276">
        <v>0.3201388888888889</v>
      </c>
      <c r="E1048" s="273">
        <v>0.39444444444444443</v>
      </c>
      <c r="F1048" s="273">
        <v>0.5006944444444444</v>
      </c>
      <c r="G1048" s="273">
        <v>0.5750000000000001</v>
      </c>
      <c r="H1048" s="276">
        <v>0.68125</v>
      </c>
      <c r="I1048" s="273">
        <v>0.7555555555555555</v>
      </c>
      <c r="J1048" s="276">
        <v>0.8604166666666666</v>
      </c>
      <c r="K1048" s="273">
        <v>0.9319444444444445</v>
      </c>
      <c r="L1048" s="276"/>
      <c r="M1048" s="276"/>
      <c r="N1048" s="276"/>
      <c r="O1048" s="276"/>
      <c r="P1048" s="276"/>
      <c r="Q1048" s="276"/>
      <c r="R1048" s="276"/>
      <c r="S1048" s="276"/>
      <c r="T1048" s="276"/>
      <c r="U1048" s="277"/>
      <c r="V1048" s="198">
        <f>COUNTA(B1047:B1079,D1047:D1079,F1047:F1079,H1047:H1079,J1047:J1079,L1047:L1079,N1047:N1079,P1047:P1079,R1047:R1079,T1047:T1079)</f>
        <v>53</v>
      </c>
      <c r="W1048" s="198">
        <f>COUNTA(C1047:C1079,E1047:E1079,G1047:G1079,I1047:I1079,K1047:K1079,M1047:M1079,O1047:O1079,Q1047:Q1079,S1047:S1079,U1047:U1079)</f>
        <v>55</v>
      </c>
      <c r="X1048" s="1"/>
      <c r="Y1048" s="61">
        <f>(V1048+W1048)/2</f>
        <v>54</v>
      </c>
      <c r="Z1048" s="9"/>
    </row>
    <row r="1049" spans="1:26" s="4" customFormat="1" ht="24.75" customHeight="1">
      <c r="A1049" s="272" t="s">
        <v>182</v>
      </c>
      <c r="B1049" s="273"/>
      <c r="C1049" s="273">
        <v>0.23611111111111113</v>
      </c>
      <c r="D1049" s="276">
        <v>0.334027777777778</v>
      </c>
      <c r="E1049" s="273">
        <v>0.408333333333333</v>
      </c>
      <c r="F1049" s="276">
        <v>0.514583333333333</v>
      </c>
      <c r="G1049" s="273">
        <v>0.588888888888889</v>
      </c>
      <c r="H1049" s="273">
        <v>0.695138888888889</v>
      </c>
      <c r="I1049" s="273">
        <v>0.769444444444444</v>
      </c>
      <c r="J1049" s="276">
        <v>0.873611111111111</v>
      </c>
      <c r="K1049" s="276">
        <v>0.9444444444444445</v>
      </c>
      <c r="L1049" s="276"/>
      <c r="M1049" s="276"/>
      <c r="N1049" s="276"/>
      <c r="O1049" s="276"/>
      <c r="P1049" s="276"/>
      <c r="Q1049" s="276"/>
      <c r="R1049" s="276"/>
      <c r="S1049" s="276"/>
      <c r="T1049" s="276"/>
      <c r="U1049" s="277"/>
      <c r="V1049" s="1"/>
      <c r="W1049" s="1"/>
      <c r="X1049" s="1"/>
      <c r="Y1049" s="61" t="s">
        <v>183</v>
      </c>
      <c r="Z1049" s="9"/>
    </row>
    <row r="1050" spans="1:26" s="4" customFormat="1" ht="24.75" customHeight="1">
      <c r="A1050" s="279" t="s">
        <v>184</v>
      </c>
      <c r="B1050" s="273"/>
      <c r="C1050" s="273">
        <v>0.24791666666666667</v>
      </c>
      <c r="D1050" s="276">
        <v>0.347916666666667</v>
      </c>
      <c r="E1050" s="273">
        <v>0.422222222222222</v>
      </c>
      <c r="F1050" s="273">
        <v>0.528472222222222</v>
      </c>
      <c r="G1050" s="273">
        <v>0.602777777777778</v>
      </c>
      <c r="H1050" s="276">
        <v>0.709027777777778</v>
      </c>
      <c r="I1050" s="273">
        <v>0.783333333333333</v>
      </c>
      <c r="J1050" s="282">
        <v>0.886805555555555</v>
      </c>
      <c r="K1050" s="273"/>
      <c r="L1050" s="276"/>
      <c r="M1050" s="276"/>
      <c r="N1050" s="276"/>
      <c r="O1050" s="276"/>
      <c r="P1050" s="276"/>
      <c r="Q1050" s="276"/>
      <c r="R1050" s="276"/>
      <c r="S1050" s="276"/>
      <c r="T1050" s="276"/>
      <c r="U1050" s="277"/>
      <c r="V1050" s="202">
        <f>J1050-J1049</f>
        <v>0.013194444444443953</v>
      </c>
      <c r="W1050" s="202">
        <f>I1057-I1056</f>
        <v>0.01319444444444473</v>
      </c>
      <c r="X1050" s="1"/>
      <c r="Y1050" s="1"/>
      <c r="Z1050" s="9"/>
    </row>
    <row r="1051" spans="1:26" s="4" customFormat="1" ht="24.75" customHeight="1">
      <c r="A1051" s="272" t="s">
        <v>185</v>
      </c>
      <c r="B1051" s="273"/>
      <c r="C1051" s="273">
        <v>0.259722222222222</v>
      </c>
      <c r="D1051" s="276">
        <v>0.361805555555556</v>
      </c>
      <c r="E1051" s="273">
        <v>0.436111111111111</v>
      </c>
      <c r="F1051" s="276">
        <v>0.542361111111111</v>
      </c>
      <c r="G1051" s="273">
        <v>0.616666666666667</v>
      </c>
      <c r="H1051" s="276">
        <v>0.722916666666667</v>
      </c>
      <c r="I1051" s="273">
        <v>0.797222222222222</v>
      </c>
      <c r="J1051" s="282">
        <v>0.9</v>
      </c>
      <c r="K1051" s="273"/>
      <c r="L1051" s="276"/>
      <c r="M1051" s="276"/>
      <c r="N1051" s="276"/>
      <c r="O1051" s="276"/>
      <c r="P1051" s="276"/>
      <c r="Q1051" s="276"/>
      <c r="R1051" s="276"/>
      <c r="S1051" s="276"/>
      <c r="T1051" s="276"/>
      <c r="U1051" s="277"/>
      <c r="V1051" s="202">
        <f>J1051-J1050</f>
        <v>0.013194444444445064</v>
      </c>
      <c r="W1051" s="202">
        <f>I1058-I1057</f>
        <v>0.013194444444444065</v>
      </c>
      <c r="X1051" s="1"/>
      <c r="Y1051" s="1"/>
      <c r="Z1051" s="9"/>
    </row>
    <row r="1052" spans="1:26" s="4" customFormat="1" ht="24.75" customHeight="1">
      <c r="A1052" s="283" t="s">
        <v>186</v>
      </c>
      <c r="B1052" s="273"/>
      <c r="C1052" s="273">
        <v>0.271527777777778</v>
      </c>
      <c r="D1052" s="276">
        <v>0.375694444444445</v>
      </c>
      <c r="E1052" s="273">
        <v>0.45</v>
      </c>
      <c r="F1052" s="273">
        <v>0.55625</v>
      </c>
      <c r="G1052" s="273">
        <v>0.630555555555556</v>
      </c>
      <c r="H1052" s="276">
        <v>0.736805555555556</v>
      </c>
      <c r="I1052" s="273">
        <v>0.811111111111111</v>
      </c>
      <c r="J1052" s="282">
        <v>0.9125</v>
      </c>
      <c r="K1052" s="273"/>
      <c r="L1052" s="276"/>
      <c r="M1052" s="276"/>
      <c r="N1052" s="276"/>
      <c r="O1052" s="276"/>
      <c r="P1052" s="276"/>
      <c r="Q1052" s="276"/>
      <c r="R1052" s="276"/>
      <c r="S1052" s="276"/>
      <c r="T1052" s="276"/>
      <c r="U1052" s="277"/>
      <c r="V1052" s="202">
        <f>J1052-J1051</f>
        <v>0.012499999999999956</v>
      </c>
      <c r="W1052" s="202">
        <f>I1059-I1058</f>
        <v>0.013194444444443953</v>
      </c>
      <c r="X1052" s="1"/>
      <c r="Y1052" s="1"/>
      <c r="Z1052" s="9"/>
    </row>
    <row r="1053" spans="1:26" s="4" customFormat="1" ht="24.75" customHeight="1">
      <c r="A1053" s="283" t="s">
        <v>204</v>
      </c>
      <c r="B1053" s="280"/>
      <c r="C1053" s="273">
        <v>0.283333333333333</v>
      </c>
      <c r="D1053" s="273">
        <v>0.389583333333334</v>
      </c>
      <c r="E1053" s="273">
        <v>0.463888888888889</v>
      </c>
      <c r="F1053" s="276">
        <v>0.570138888888889</v>
      </c>
      <c r="G1053" s="273">
        <v>0.644444444444445</v>
      </c>
      <c r="H1053" s="276">
        <v>0.750694444444445</v>
      </c>
      <c r="I1053" s="273">
        <v>0.825</v>
      </c>
      <c r="J1053" s="282">
        <v>0.925</v>
      </c>
      <c r="K1053" s="273"/>
      <c r="L1053" s="276"/>
      <c r="M1053" s="276"/>
      <c r="N1053" s="276"/>
      <c r="O1053" s="276"/>
      <c r="P1053" s="276"/>
      <c r="Q1053" s="276"/>
      <c r="R1053" s="276"/>
      <c r="S1053" s="276"/>
      <c r="T1053" s="276"/>
      <c r="U1053" s="277"/>
      <c r="V1053" s="202">
        <f>J1053-J1052</f>
        <v>0.012500000000000067</v>
      </c>
      <c r="W1053" s="202">
        <f>K1047-I1059</f>
        <v>0.013194444444445064</v>
      </c>
      <c r="X1053" s="1"/>
      <c r="Y1053" s="1"/>
      <c r="Z1053" s="9"/>
    </row>
    <row r="1054" spans="1:26" s="4" customFormat="1" ht="45">
      <c r="A1054" s="283" t="s">
        <v>188</v>
      </c>
      <c r="B1054" s="280" t="s">
        <v>211</v>
      </c>
      <c r="C1054" s="273">
        <v>0.2972222222222222</v>
      </c>
      <c r="D1054" s="276">
        <v>0.403472222222223</v>
      </c>
      <c r="E1054" s="273">
        <v>0.477777777777778</v>
      </c>
      <c r="F1054" s="273">
        <v>0.584027777777778</v>
      </c>
      <c r="G1054" s="273">
        <v>0.658333333333334</v>
      </c>
      <c r="H1054" s="276">
        <v>0.764583333333334</v>
      </c>
      <c r="I1054" s="273">
        <v>0.838888888888889</v>
      </c>
      <c r="J1054" s="282">
        <v>0.9375</v>
      </c>
      <c r="K1054" s="273"/>
      <c r="L1054" s="276"/>
      <c r="M1054" s="276"/>
      <c r="N1054" s="276"/>
      <c r="O1054" s="276"/>
      <c r="P1054" s="276"/>
      <c r="Q1054" s="276"/>
      <c r="R1054" s="276"/>
      <c r="S1054" s="276"/>
      <c r="T1054" s="276"/>
      <c r="U1054" s="277"/>
      <c r="V1054" s="202">
        <f>J1054-J1053</f>
        <v>0.012499999999999956</v>
      </c>
      <c r="W1054" s="202">
        <f>K1048-K1047</f>
        <v>0.013194444444444398</v>
      </c>
      <c r="X1054" s="1"/>
      <c r="Y1054" s="1"/>
      <c r="Z1054" s="9" t="s">
        <v>192</v>
      </c>
    </row>
    <row r="1055" spans="1:26" s="4" customFormat="1" ht="24.75" customHeight="1">
      <c r="A1055" s="284" t="s">
        <v>205</v>
      </c>
      <c r="B1055" s="280">
        <v>0.23958333333333334</v>
      </c>
      <c r="C1055" s="273">
        <v>0.311111111111112</v>
      </c>
      <c r="D1055" s="273">
        <v>0.417361111111112</v>
      </c>
      <c r="E1055" s="273">
        <v>0.491666666666667</v>
      </c>
      <c r="F1055" s="276">
        <v>0.597916666666667</v>
      </c>
      <c r="G1055" s="273">
        <v>0.672222222222223</v>
      </c>
      <c r="H1055" s="276">
        <v>0.778472222222223</v>
      </c>
      <c r="I1055" s="273">
        <v>0.852777777777778</v>
      </c>
      <c r="J1055" s="282"/>
      <c r="K1055" s="273"/>
      <c r="L1055" s="276"/>
      <c r="M1055" s="276"/>
      <c r="N1055" s="276"/>
      <c r="O1055" s="276"/>
      <c r="P1055" s="276"/>
      <c r="Q1055" s="276"/>
      <c r="R1055" s="276"/>
      <c r="S1055" s="276"/>
      <c r="T1055" s="276"/>
      <c r="U1055" s="277"/>
      <c r="V1055" s="202"/>
      <c r="W1055" s="202">
        <f>K1049-K1048</f>
        <v>0.012500000000000067</v>
      </c>
      <c r="X1055" s="1"/>
      <c r="Y1055" s="1"/>
      <c r="Z1055" s="9"/>
    </row>
    <row r="1056" spans="1:25" s="4" customFormat="1" ht="24.75" customHeight="1">
      <c r="A1056" s="284" t="s">
        <v>206</v>
      </c>
      <c r="B1056" s="280">
        <v>0.25277777777777777</v>
      </c>
      <c r="C1056" s="273">
        <v>0.325000000000001</v>
      </c>
      <c r="D1056" s="276">
        <v>0.431250000000001</v>
      </c>
      <c r="E1056" s="273">
        <v>0.505555555555556</v>
      </c>
      <c r="F1056" s="273">
        <v>0.611805555555555</v>
      </c>
      <c r="G1056" s="273">
        <v>0.686111111111112</v>
      </c>
      <c r="H1056" s="276">
        <v>0.792361111111112</v>
      </c>
      <c r="I1056" s="273">
        <v>0.8659722222222223</v>
      </c>
      <c r="J1056" s="282"/>
      <c r="K1056" s="273"/>
      <c r="L1056" s="276"/>
      <c r="M1056" s="276"/>
      <c r="N1056" s="276"/>
      <c r="O1056" s="276"/>
      <c r="P1056" s="276"/>
      <c r="Q1056" s="276"/>
      <c r="R1056" s="276"/>
      <c r="S1056" s="276"/>
      <c r="T1056" s="276"/>
      <c r="U1056" s="277"/>
      <c r="V1056" s="202"/>
      <c r="W1056" s="202"/>
      <c r="X1056" s="1"/>
      <c r="Y1056" s="1"/>
    </row>
    <row r="1057" spans="1:26" s="4" customFormat="1" ht="24.75" customHeight="1">
      <c r="A1057" s="284" t="s">
        <v>193</v>
      </c>
      <c r="B1057" s="280">
        <v>0.265972222222222</v>
      </c>
      <c r="C1057" s="273">
        <v>0.33888888888889</v>
      </c>
      <c r="D1057" s="273">
        <v>0.44513888888889</v>
      </c>
      <c r="E1057" s="273">
        <v>0.519444444444445</v>
      </c>
      <c r="F1057" s="276">
        <v>0.625694444444445</v>
      </c>
      <c r="G1057" s="273">
        <v>0.700000000000001</v>
      </c>
      <c r="H1057" s="276">
        <v>0.806250000000001</v>
      </c>
      <c r="I1057" s="273">
        <v>0.879166666666667</v>
      </c>
      <c r="J1057" s="276"/>
      <c r="K1057" s="273"/>
      <c r="L1057" s="276"/>
      <c r="M1057" s="276"/>
      <c r="N1057" s="276"/>
      <c r="O1057" s="276"/>
      <c r="P1057" s="276"/>
      <c r="Q1057" s="276"/>
      <c r="R1057" s="276"/>
      <c r="S1057" s="276"/>
      <c r="T1057" s="276"/>
      <c r="U1057" s="277"/>
      <c r="V1057" s="202"/>
      <c r="W1057" s="202"/>
      <c r="X1057" s="1"/>
      <c r="Y1057" s="1"/>
      <c r="Z1057" s="9"/>
    </row>
    <row r="1058" spans="1:26" s="4" customFormat="1" ht="24.75" customHeight="1">
      <c r="A1058" s="284" t="s">
        <v>194</v>
      </c>
      <c r="B1058" s="273">
        <v>0.279166666666667</v>
      </c>
      <c r="C1058" s="273">
        <v>0.352777777777779</v>
      </c>
      <c r="D1058" s="276">
        <v>0.459027777777778</v>
      </c>
      <c r="E1058" s="273">
        <v>0.533333333333334</v>
      </c>
      <c r="F1058" s="273">
        <v>0.639583333333334</v>
      </c>
      <c r="G1058" s="273">
        <v>0.713888888888889</v>
      </c>
      <c r="H1058" s="276">
        <v>0.820138888888889</v>
      </c>
      <c r="I1058" s="273">
        <v>0.892361111111111</v>
      </c>
      <c r="J1058" s="273"/>
      <c r="K1058" s="273"/>
      <c r="L1058" s="276"/>
      <c r="M1058" s="276"/>
      <c r="N1058" s="276"/>
      <c r="O1058" s="276"/>
      <c r="P1058" s="276"/>
      <c r="Q1058" s="276"/>
      <c r="R1058" s="276"/>
      <c r="S1058" s="276"/>
      <c r="T1058" s="276"/>
      <c r="U1058" s="277"/>
      <c r="V1058" s="285"/>
      <c r="W1058" s="202"/>
      <c r="X1058" s="1"/>
      <c r="Y1058" s="1"/>
      <c r="Z1058" s="9"/>
    </row>
    <row r="1059" spans="1:26" s="4" customFormat="1" ht="24.75" customHeight="1">
      <c r="A1059" s="284" t="s">
        <v>195</v>
      </c>
      <c r="B1059" s="273">
        <v>0.292361111111111</v>
      </c>
      <c r="C1059" s="273">
        <v>0.366666666666668</v>
      </c>
      <c r="D1059" s="273">
        <v>0.472916666666667</v>
      </c>
      <c r="E1059" s="273">
        <v>0.547222222222222</v>
      </c>
      <c r="F1059" s="276">
        <v>0.653472222222223</v>
      </c>
      <c r="G1059" s="273">
        <v>0.727777777777778</v>
      </c>
      <c r="H1059" s="276">
        <v>0.834027777777778</v>
      </c>
      <c r="I1059" s="273">
        <v>0.905555555555555</v>
      </c>
      <c r="J1059" s="273"/>
      <c r="K1059" s="273"/>
      <c r="L1059" s="276"/>
      <c r="M1059" s="276"/>
      <c r="N1059" s="276"/>
      <c r="O1059" s="276"/>
      <c r="P1059" s="276"/>
      <c r="Q1059" s="276"/>
      <c r="R1059" s="276"/>
      <c r="S1059" s="276"/>
      <c r="T1059" s="276"/>
      <c r="U1059" s="277"/>
      <c r="V1059" s="1"/>
      <c r="W1059" s="285"/>
      <c r="X1059" s="1"/>
      <c r="Y1059" s="1"/>
      <c r="Z1059" s="9"/>
    </row>
    <row r="1060" spans="1:26" s="4" customFormat="1" ht="24.75" customHeight="1">
      <c r="A1060" s="287">
        <v>14</v>
      </c>
      <c r="B1060" s="273"/>
      <c r="C1060" s="273"/>
      <c r="D1060" s="276"/>
      <c r="E1060" s="273"/>
      <c r="F1060" s="273"/>
      <c r="G1060" s="273"/>
      <c r="H1060" s="276"/>
      <c r="I1060" s="273"/>
      <c r="J1060" s="273"/>
      <c r="K1060" s="273"/>
      <c r="L1060" s="276"/>
      <c r="M1060" s="276"/>
      <c r="N1060" s="276"/>
      <c r="O1060" s="276"/>
      <c r="P1060" s="276"/>
      <c r="Q1060" s="276"/>
      <c r="R1060" s="276"/>
      <c r="S1060" s="276"/>
      <c r="T1060" s="276"/>
      <c r="U1060" s="277"/>
      <c r="V1060" s="1"/>
      <c r="W1060" s="285"/>
      <c r="X1060" s="1"/>
      <c r="Y1060" s="1"/>
      <c r="Z1060" s="9"/>
    </row>
    <row r="1061" spans="1:26" s="4" customFormat="1" ht="24.75" customHeight="1">
      <c r="A1061" s="287">
        <v>15</v>
      </c>
      <c r="B1061" s="273"/>
      <c r="C1061" s="273"/>
      <c r="D1061" s="273"/>
      <c r="E1061" s="273"/>
      <c r="F1061" s="276"/>
      <c r="G1061" s="273"/>
      <c r="H1061" s="276"/>
      <c r="I1061" s="273"/>
      <c r="J1061" s="273"/>
      <c r="K1061" s="273"/>
      <c r="L1061" s="276"/>
      <c r="M1061" s="276"/>
      <c r="N1061" s="276"/>
      <c r="O1061" s="276"/>
      <c r="P1061" s="276"/>
      <c r="Q1061" s="276"/>
      <c r="R1061" s="276"/>
      <c r="S1061" s="276"/>
      <c r="T1061" s="276"/>
      <c r="U1061" s="277"/>
      <c r="V1061" s="1"/>
      <c r="W1061" s="1"/>
      <c r="X1061" s="1"/>
      <c r="Y1061" s="1"/>
      <c r="Z1061" s="9"/>
    </row>
    <row r="1062" spans="1:26" s="4" customFormat="1" ht="24.75" customHeight="1">
      <c r="A1062" s="287">
        <v>16</v>
      </c>
      <c r="B1062" s="276"/>
      <c r="C1062" s="299"/>
      <c r="D1062" s="276"/>
      <c r="E1062" s="299"/>
      <c r="F1062" s="276"/>
      <c r="G1062" s="299"/>
      <c r="H1062" s="276"/>
      <c r="I1062" s="299"/>
      <c r="J1062" s="273"/>
      <c r="K1062" s="273"/>
      <c r="L1062" s="276"/>
      <c r="M1062" s="276"/>
      <c r="N1062" s="276"/>
      <c r="O1062" s="276"/>
      <c r="P1062" s="276"/>
      <c r="Q1062" s="276"/>
      <c r="R1062" s="276"/>
      <c r="S1062" s="276"/>
      <c r="T1062" s="276"/>
      <c r="U1062" s="277"/>
      <c r="V1062" s="1"/>
      <c r="W1062" s="1"/>
      <c r="X1062" s="1"/>
      <c r="Y1062" s="1"/>
      <c r="Z1062" s="9"/>
    </row>
    <row r="1063" spans="1:26" s="4" customFormat="1" ht="24.75" customHeight="1">
      <c r="A1063" s="287">
        <v>17</v>
      </c>
      <c r="B1063" s="300"/>
      <c r="C1063" s="299"/>
      <c r="D1063" s="276"/>
      <c r="E1063" s="299"/>
      <c r="F1063" s="276"/>
      <c r="G1063" s="299"/>
      <c r="H1063" s="276"/>
      <c r="I1063" s="299"/>
      <c r="J1063" s="273"/>
      <c r="K1063" s="273"/>
      <c r="L1063" s="276"/>
      <c r="M1063" s="276"/>
      <c r="N1063" s="276"/>
      <c r="O1063" s="276"/>
      <c r="P1063" s="276"/>
      <c r="Q1063" s="276"/>
      <c r="R1063" s="276"/>
      <c r="S1063" s="276"/>
      <c r="T1063" s="276"/>
      <c r="U1063" s="277"/>
      <c r="V1063" s="1"/>
      <c r="W1063" s="1"/>
      <c r="X1063" s="1"/>
      <c r="Y1063" s="1"/>
      <c r="Z1063" s="1"/>
    </row>
    <row r="1064" spans="1:26" s="4" customFormat="1" ht="24.75" customHeight="1">
      <c r="A1064" s="287">
        <v>18</v>
      </c>
      <c r="B1064" s="300"/>
      <c r="C1064" s="299"/>
      <c r="D1064" s="276"/>
      <c r="E1064" s="299"/>
      <c r="F1064" s="276"/>
      <c r="G1064" s="299"/>
      <c r="H1064" s="276"/>
      <c r="I1064" s="299"/>
      <c r="J1064" s="273"/>
      <c r="K1064" s="273"/>
      <c r="L1064" s="276"/>
      <c r="M1064" s="276"/>
      <c r="N1064" s="276"/>
      <c r="O1064" s="276"/>
      <c r="P1064" s="276"/>
      <c r="Q1064" s="276"/>
      <c r="R1064" s="276"/>
      <c r="S1064" s="276"/>
      <c r="T1064" s="276"/>
      <c r="U1064" s="277"/>
      <c r="V1064" s="1"/>
      <c r="W1064" s="1"/>
      <c r="X1064" s="1"/>
      <c r="Y1064" s="1"/>
      <c r="Z1064" s="9"/>
    </row>
    <row r="1065" spans="1:26" s="4" customFormat="1" ht="24.75" customHeight="1">
      <c r="A1065" s="287">
        <v>19</v>
      </c>
      <c r="B1065" s="276"/>
      <c r="C1065" s="288"/>
      <c r="D1065" s="289"/>
      <c r="E1065" s="288"/>
      <c r="F1065" s="276"/>
      <c r="G1065" s="288"/>
      <c r="H1065" s="276"/>
      <c r="I1065" s="288"/>
      <c r="J1065" s="289"/>
      <c r="K1065" s="289"/>
      <c r="L1065" s="276"/>
      <c r="M1065" s="276"/>
      <c r="N1065" s="276"/>
      <c r="O1065" s="276"/>
      <c r="P1065" s="276"/>
      <c r="Q1065" s="276"/>
      <c r="R1065" s="276"/>
      <c r="S1065" s="276"/>
      <c r="T1065" s="276"/>
      <c r="U1065" s="277"/>
      <c r="V1065" s="1"/>
      <c r="W1065" s="1"/>
      <c r="X1065" s="1"/>
      <c r="Y1065" s="1"/>
      <c r="Z1065" s="9"/>
    </row>
    <row r="1066" spans="1:26" s="4" customFormat="1" ht="24.75" customHeight="1">
      <c r="A1066" s="287">
        <v>20</v>
      </c>
      <c r="B1066" s="276"/>
      <c r="C1066" s="288"/>
      <c r="D1066" s="289"/>
      <c r="E1066" s="288"/>
      <c r="F1066" s="276"/>
      <c r="G1066" s="288"/>
      <c r="H1066" s="276"/>
      <c r="I1066" s="288"/>
      <c r="J1066" s="289"/>
      <c r="K1066" s="289"/>
      <c r="L1066" s="276"/>
      <c r="M1066" s="276"/>
      <c r="N1066" s="276"/>
      <c r="O1066" s="276"/>
      <c r="P1066" s="276"/>
      <c r="Q1066" s="276"/>
      <c r="R1066" s="276"/>
      <c r="S1066" s="276"/>
      <c r="T1066" s="276"/>
      <c r="U1066" s="277"/>
      <c r="V1066" s="1"/>
      <c r="W1066" s="1"/>
      <c r="X1066" s="1"/>
      <c r="Y1066" s="1"/>
      <c r="Z1066" s="9"/>
    </row>
    <row r="1067" spans="1:26" s="4" customFormat="1" ht="24.75" customHeight="1">
      <c r="A1067" s="287">
        <v>21</v>
      </c>
      <c r="B1067" s="276"/>
      <c r="C1067" s="288"/>
      <c r="D1067" s="289"/>
      <c r="E1067" s="288"/>
      <c r="F1067" s="276"/>
      <c r="G1067" s="288"/>
      <c r="H1067" s="276"/>
      <c r="I1067" s="288"/>
      <c r="J1067" s="289"/>
      <c r="K1067" s="289"/>
      <c r="L1067" s="276"/>
      <c r="M1067" s="276"/>
      <c r="N1067" s="276"/>
      <c r="O1067" s="276"/>
      <c r="P1067" s="276"/>
      <c r="Q1067" s="276"/>
      <c r="R1067" s="276"/>
      <c r="S1067" s="276"/>
      <c r="T1067" s="276"/>
      <c r="U1067" s="277"/>
      <c r="V1067" s="1"/>
      <c r="W1067" s="1"/>
      <c r="X1067" s="1"/>
      <c r="Y1067" s="1"/>
      <c r="Z1067" s="9"/>
    </row>
    <row r="1068" spans="1:26" s="4" customFormat="1" ht="24.75" customHeight="1">
      <c r="A1068" s="287">
        <v>22</v>
      </c>
      <c r="B1068" s="276"/>
      <c r="C1068" s="288"/>
      <c r="D1068" s="289"/>
      <c r="E1068" s="288"/>
      <c r="F1068" s="276"/>
      <c r="G1068" s="288"/>
      <c r="H1068" s="276"/>
      <c r="I1068" s="288"/>
      <c r="J1068" s="289"/>
      <c r="K1068" s="289"/>
      <c r="L1068" s="276"/>
      <c r="M1068" s="276"/>
      <c r="N1068" s="276"/>
      <c r="O1068" s="276"/>
      <c r="P1068" s="276"/>
      <c r="Q1068" s="276"/>
      <c r="R1068" s="276"/>
      <c r="S1068" s="276"/>
      <c r="T1068" s="276"/>
      <c r="U1068" s="277"/>
      <c r="V1068" s="1"/>
      <c r="W1068" s="1"/>
      <c r="X1068" s="1"/>
      <c r="Y1068" s="1"/>
      <c r="Z1068" s="9"/>
    </row>
    <row r="1069" spans="1:26" s="4" customFormat="1" ht="24.75" customHeight="1">
      <c r="A1069" s="287">
        <v>23</v>
      </c>
      <c r="B1069" s="276"/>
      <c r="C1069" s="288"/>
      <c r="D1069" s="289"/>
      <c r="E1069" s="288"/>
      <c r="F1069" s="276"/>
      <c r="G1069" s="288"/>
      <c r="H1069" s="276"/>
      <c r="I1069" s="288"/>
      <c r="J1069" s="289"/>
      <c r="K1069" s="289"/>
      <c r="L1069" s="276"/>
      <c r="M1069" s="276"/>
      <c r="N1069" s="276"/>
      <c r="O1069" s="276"/>
      <c r="P1069" s="276"/>
      <c r="Q1069" s="276"/>
      <c r="R1069" s="276"/>
      <c r="S1069" s="276"/>
      <c r="T1069" s="276"/>
      <c r="U1069" s="277"/>
      <c r="V1069" s="1"/>
      <c r="W1069" s="1"/>
      <c r="X1069" s="1"/>
      <c r="Y1069" s="1"/>
      <c r="Z1069" s="9"/>
    </row>
    <row r="1070" spans="1:26" s="4" customFormat="1" ht="24.75" customHeight="1">
      <c r="A1070" s="287">
        <v>24</v>
      </c>
      <c r="B1070" s="290"/>
      <c r="C1070" s="288"/>
      <c r="D1070" s="276"/>
      <c r="E1070" s="288"/>
      <c r="F1070" s="289"/>
      <c r="G1070" s="288"/>
      <c r="H1070" s="276"/>
      <c r="I1070" s="288"/>
      <c r="J1070" s="290"/>
      <c r="K1070" s="290"/>
      <c r="L1070" s="290"/>
      <c r="M1070" s="290"/>
      <c r="N1070" s="290"/>
      <c r="O1070" s="290"/>
      <c r="P1070" s="290"/>
      <c r="Q1070" s="290"/>
      <c r="R1070" s="290"/>
      <c r="S1070" s="290"/>
      <c r="T1070" s="291"/>
      <c r="U1070" s="292"/>
      <c r="V1070" s="1"/>
      <c r="W1070" s="1"/>
      <c r="X1070" s="1"/>
      <c r="Y1070" s="1"/>
      <c r="Z1070" s="9"/>
    </row>
    <row r="1071" spans="1:26" s="4" customFormat="1" ht="24.75" customHeight="1">
      <c r="A1071" s="287">
        <v>25</v>
      </c>
      <c r="B1071" s="290"/>
      <c r="C1071" s="288"/>
      <c r="D1071" s="289"/>
      <c r="E1071" s="288"/>
      <c r="F1071" s="276"/>
      <c r="G1071" s="288"/>
      <c r="H1071" s="276"/>
      <c r="I1071" s="288"/>
      <c r="J1071" s="290"/>
      <c r="K1071" s="290"/>
      <c r="L1071" s="290"/>
      <c r="M1071" s="290"/>
      <c r="N1071" s="290"/>
      <c r="O1071" s="290"/>
      <c r="P1071" s="290"/>
      <c r="Q1071" s="290"/>
      <c r="R1071" s="290"/>
      <c r="S1071" s="290"/>
      <c r="T1071" s="291"/>
      <c r="U1071" s="292"/>
      <c r="V1071" s="1"/>
      <c r="W1071" s="1"/>
      <c r="X1071" s="1"/>
      <c r="Y1071" s="1"/>
      <c r="Z1071" s="9"/>
    </row>
    <row r="1072" spans="1:26" s="4" customFormat="1" ht="22.5" customHeight="1">
      <c r="A1072" s="287">
        <v>26</v>
      </c>
      <c r="B1072" s="290"/>
      <c r="C1072" s="288"/>
      <c r="D1072" s="289"/>
      <c r="E1072" s="288"/>
      <c r="F1072" s="276"/>
      <c r="G1072" s="288"/>
      <c r="H1072" s="276"/>
      <c r="I1072" s="288"/>
      <c r="J1072" s="290"/>
      <c r="K1072" s="290"/>
      <c r="L1072" s="290"/>
      <c r="M1072" s="290"/>
      <c r="N1072" s="290"/>
      <c r="O1072" s="290"/>
      <c r="P1072" s="290"/>
      <c r="Q1072" s="290"/>
      <c r="R1072" s="290"/>
      <c r="S1072" s="290"/>
      <c r="T1072" s="291"/>
      <c r="U1072" s="292"/>
      <c r="V1072" s="1"/>
      <c r="W1072" s="1"/>
      <c r="X1072" s="1"/>
      <c r="Y1072" s="1"/>
      <c r="Z1072" s="9"/>
    </row>
    <row r="1073" spans="1:26" s="4" customFormat="1" ht="22.5" customHeight="1">
      <c r="A1073" s="268">
        <v>27</v>
      </c>
      <c r="B1073" s="290"/>
      <c r="C1073" s="290"/>
      <c r="D1073" s="290"/>
      <c r="E1073" s="290"/>
      <c r="F1073" s="290"/>
      <c r="G1073" s="290"/>
      <c r="H1073" s="290"/>
      <c r="I1073" s="288"/>
      <c r="J1073" s="290"/>
      <c r="K1073" s="290"/>
      <c r="L1073" s="290"/>
      <c r="M1073" s="290"/>
      <c r="N1073" s="290"/>
      <c r="O1073" s="290"/>
      <c r="P1073" s="290"/>
      <c r="Q1073" s="290"/>
      <c r="R1073" s="290"/>
      <c r="S1073" s="290"/>
      <c r="T1073" s="291"/>
      <c r="U1073" s="292"/>
      <c r="V1073" s="1"/>
      <c r="W1073" s="1"/>
      <c r="X1073" s="1"/>
      <c r="Y1073" s="1"/>
      <c r="Z1073" s="9"/>
    </row>
    <row r="1074" spans="1:26" s="4" customFormat="1" ht="22.5" customHeight="1">
      <c r="A1074" s="268">
        <v>28</v>
      </c>
      <c r="B1074" s="290"/>
      <c r="C1074" s="290"/>
      <c r="D1074" s="290"/>
      <c r="E1074" s="290"/>
      <c r="F1074" s="290"/>
      <c r="G1074" s="290"/>
      <c r="H1074" s="290"/>
      <c r="I1074" s="290"/>
      <c r="J1074" s="290"/>
      <c r="K1074" s="290"/>
      <c r="L1074" s="290"/>
      <c r="M1074" s="290"/>
      <c r="N1074" s="290"/>
      <c r="O1074" s="290"/>
      <c r="P1074" s="290"/>
      <c r="Q1074" s="290"/>
      <c r="R1074" s="290"/>
      <c r="S1074" s="290"/>
      <c r="T1074" s="291"/>
      <c r="U1074" s="292"/>
      <c r="V1074" s="1"/>
      <c r="W1074" s="1"/>
      <c r="X1074" s="1"/>
      <c r="Y1074" s="1"/>
      <c r="Z1074" s="9"/>
    </row>
    <row r="1075" spans="1:26" s="4" customFormat="1" ht="22.5" customHeight="1">
      <c r="A1075" s="268">
        <v>29</v>
      </c>
      <c r="B1075" s="290"/>
      <c r="C1075" s="290"/>
      <c r="D1075" s="290"/>
      <c r="E1075" s="290"/>
      <c r="F1075" s="290"/>
      <c r="G1075" s="290"/>
      <c r="H1075" s="290"/>
      <c r="I1075" s="290"/>
      <c r="J1075" s="290"/>
      <c r="K1075" s="290"/>
      <c r="L1075" s="290"/>
      <c r="M1075" s="290"/>
      <c r="N1075" s="290"/>
      <c r="O1075" s="290"/>
      <c r="P1075" s="290"/>
      <c r="Q1075" s="290"/>
      <c r="R1075" s="290"/>
      <c r="S1075" s="290"/>
      <c r="T1075" s="291"/>
      <c r="U1075" s="292"/>
      <c r="V1075" s="1"/>
      <c r="W1075" s="1"/>
      <c r="X1075" s="1"/>
      <c r="Y1075" s="1"/>
      <c r="Z1075" s="9"/>
    </row>
    <row r="1076" spans="1:26" s="4" customFormat="1" ht="22.5" customHeight="1">
      <c r="A1076" s="268">
        <v>30</v>
      </c>
      <c r="B1076" s="290"/>
      <c r="C1076" s="290"/>
      <c r="D1076" s="290"/>
      <c r="E1076" s="290"/>
      <c r="F1076" s="290"/>
      <c r="G1076" s="290"/>
      <c r="H1076" s="290"/>
      <c r="I1076" s="290"/>
      <c r="J1076" s="290"/>
      <c r="K1076" s="290"/>
      <c r="L1076" s="290"/>
      <c r="M1076" s="290"/>
      <c r="N1076" s="290"/>
      <c r="O1076" s="290"/>
      <c r="P1076" s="290"/>
      <c r="Q1076" s="290"/>
      <c r="R1076" s="290"/>
      <c r="S1076" s="290"/>
      <c r="T1076" s="291"/>
      <c r="U1076" s="292"/>
      <c r="V1076" s="1"/>
      <c r="W1076" s="1"/>
      <c r="X1076" s="1"/>
      <c r="Y1076" s="1"/>
      <c r="Z1076" s="9"/>
    </row>
    <row r="1077" spans="1:26" s="4" customFormat="1" ht="22.5" customHeight="1">
      <c r="A1077" s="268">
        <v>31</v>
      </c>
      <c r="B1077" s="293"/>
      <c r="C1077" s="293"/>
      <c r="D1077" s="293"/>
      <c r="E1077" s="293"/>
      <c r="F1077" s="293"/>
      <c r="G1077" s="293"/>
      <c r="H1077" s="293"/>
      <c r="I1077" s="293"/>
      <c r="J1077" s="293"/>
      <c r="K1077" s="293"/>
      <c r="L1077" s="293"/>
      <c r="M1077" s="293"/>
      <c r="N1077" s="293"/>
      <c r="O1077" s="293"/>
      <c r="P1077" s="293"/>
      <c r="Q1077" s="293"/>
      <c r="R1077" s="293"/>
      <c r="S1077" s="293"/>
      <c r="T1077" s="294"/>
      <c r="U1077" s="295"/>
      <c r="V1077" s="1"/>
      <c r="W1077" s="1"/>
      <c r="X1077" s="1"/>
      <c r="Y1077" s="1"/>
      <c r="Z1077" s="9"/>
    </row>
    <row r="1078" spans="1:26" s="4" customFormat="1" ht="22.5" customHeight="1">
      <c r="A1078" s="268">
        <v>32</v>
      </c>
      <c r="B1078" s="293"/>
      <c r="C1078" s="293"/>
      <c r="D1078" s="293"/>
      <c r="E1078" s="293"/>
      <c r="F1078" s="293"/>
      <c r="G1078" s="293"/>
      <c r="H1078" s="293"/>
      <c r="I1078" s="293"/>
      <c r="J1078" s="293"/>
      <c r="K1078" s="293"/>
      <c r="L1078" s="293"/>
      <c r="M1078" s="293"/>
      <c r="N1078" s="293"/>
      <c r="O1078" s="293"/>
      <c r="P1078" s="293"/>
      <c r="Q1078" s="293"/>
      <c r="R1078" s="293"/>
      <c r="S1078" s="293"/>
      <c r="T1078" s="294"/>
      <c r="U1078" s="295"/>
      <c r="V1078" s="1"/>
      <c r="W1078" s="1"/>
      <c r="X1078" s="1"/>
      <c r="Y1078" s="1"/>
      <c r="Z1078" s="9"/>
    </row>
    <row r="1079" spans="1:26" s="4" customFormat="1" ht="22.5" customHeight="1" thickBot="1">
      <c r="A1079" s="129">
        <v>33</v>
      </c>
      <c r="B1079" s="296"/>
      <c r="C1079" s="296"/>
      <c r="D1079" s="296"/>
      <c r="E1079" s="296"/>
      <c r="F1079" s="296"/>
      <c r="G1079" s="296"/>
      <c r="H1079" s="296"/>
      <c r="I1079" s="296"/>
      <c r="J1079" s="296"/>
      <c r="K1079" s="296"/>
      <c r="L1079" s="296"/>
      <c r="M1079" s="296"/>
      <c r="N1079" s="296"/>
      <c r="O1079" s="296"/>
      <c r="P1079" s="296"/>
      <c r="Q1079" s="296"/>
      <c r="R1079" s="296"/>
      <c r="S1079" s="296"/>
      <c r="T1079" s="297"/>
      <c r="U1079" s="298"/>
      <c r="V1079" s="1"/>
      <c r="W1079" s="1"/>
      <c r="X1079" s="1"/>
      <c r="Y1079" s="1"/>
      <c r="Z1079" s="9"/>
    </row>
    <row r="1080" spans="1:26" s="4" customFormat="1" ht="19.5" customHeight="1" thickBot="1">
      <c r="A1080" s="396" t="s">
        <v>3</v>
      </c>
      <c r="B1080" s="397"/>
      <c r="C1080" s="398" t="s">
        <v>210</v>
      </c>
      <c r="D1080" s="399"/>
      <c r="E1080" s="399"/>
      <c r="F1080" s="400"/>
      <c r="G1080" s="240"/>
      <c r="H1080" s="240"/>
      <c r="I1080" s="240"/>
      <c r="J1080" s="240"/>
      <c r="K1080" s="240"/>
      <c r="L1080" s="240"/>
      <c r="M1080" s="240"/>
      <c r="N1080" s="240"/>
      <c r="O1080" s="240"/>
      <c r="P1080" s="240"/>
      <c r="Q1080" s="240"/>
      <c r="R1080" s="240"/>
      <c r="S1080" s="240"/>
      <c r="T1080" s="241"/>
      <c r="U1080" s="241"/>
      <c r="V1080" s="1"/>
      <c r="W1080" s="1"/>
      <c r="X1080" s="1"/>
      <c r="Y1080" s="1"/>
      <c r="Z1080" s="9"/>
    </row>
    <row r="1081" spans="1:26" s="4" customFormat="1" ht="31.5" customHeight="1" thickBot="1">
      <c r="A1081" s="403" t="s">
        <v>169</v>
      </c>
      <c r="B1081" s="404"/>
      <c r="C1081" s="404"/>
      <c r="D1081" s="404"/>
      <c r="E1081" s="405"/>
      <c r="F1081" s="261"/>
      <c r="G1081" s="261"/>
      <c r="H1081" s="406" t="s">
        <v>170</v>
      </c>
      <c r="I1081" s="407"/>
      <c r="J1081" s="407"/>
      <c r="K1081" s="262" t="s">
        <v>4</v>
      </c>
      <c r="L1081" s="408" t="s">
        <v>177</v>
      </c>
      <c r="M1081" s="408"/>
      <c r="N1081" s="409"/>
      <c r="O1081" s="263"/>
      <c r="P1081" s="264"/>
      <c r="Q1081" s="264"/>
      <c r="R1081" s="264"/>
      <c r="S1081" s="261"/>
      <c r="T1081" s="410" t="s">
        <v>207</v>
      </c>
      <c r="U1081" s="411"/>
      <c r="V1081" s="197">
        <f>V1083/V1088</f>
        <v>0.010737179487179487</v>
      </c>
      <c r="W1081" s="197">
        <f>W1083/W1088</f>
        <v>0.010572139303482588</v>
      </c>
      <c r="X1081" s="197">
        <f>AVERAGE(V1081,W1081)</f>
        <v>0.010654659395331037</v>
      </c>
      <c r="Y1081" s="55" t="s">
        <v>173</v>
      </c>
      <c r="Z1081" s="56">
        <f>ROUND(X1081*1440,0)/1440</f>
        <v>0.010416666666666666</v>
      </c>
    </row>
    <row r="1082" spans="1:26" s="4" customFormat="1" ht="9" customHeight="1" thickBot="1">
      <c r="A1082" s="261"/>
      <c r="B1082" s="261"/>
      <c r="C1082" s="261"/>
      <c r="D1082" s="261"/>
      <c r="E1082" s="261"/>
      <c r="F1082" s="261"/>
      <c r="G1082" s="261"/>
      <c r="H1082" s="261"/>
      <c r="I1082" s="261"/>
      <c r="J1082" s="261"/>
      <c r="K1082" s="261"/>
      <c r="L1082" s="261"/>
      <c r="M1082" s="261"/>
      <c r="N1082" s="261"/>
      <c r="O1082" s="263"/>
      <c r="P1082" s="263"/>
      <c r="Q1082" s="263"/>
      <c r="R1082" s="261"/>
      <c r="S1082" s="261"/>
      <c r="T1082" s="265"/>
      <c r="U1082" s="265"/>
      <c r="V1082" s="197">
        <f>B1096</f>
        <v>0.23958333333333334</v>
      </c>
      <c r="W1082" s="197">
        <f>C1089</f>
        <v>0.23611111111111113</v>
      </c>
      <c r="X1082" s="1"/>
      <c r="Y1082" s="1"/>
      <c r="Z1082" s="9"/>
    </row>
    <row r="1083" spans="1:26" s="4" customFormat="1" ht="19.5" customHeight="1" thickBot="1">
      <c r="A1083" s="412" t="s">
        <v>5</v>
      </c>
      <c r="B1083" s="413"/>
      <c r="C1083" s="414" t="s">
        <v>174</v>
      </c>
      <c r="D1083" s="415"/>
      <c r="E1083" s="415"/>
      <c r="F1083" s="415"/>
      <c r="G1083" s="415"/>
      <c r="H1083" s="415"/>
      <c r="I1083" s="416"/>
      <c r="J1083" s="266"/>
      <c r="K1083" s="261"/>
      <c r="L1083" s="261"/>
      <c r="M1083" s="261"/>
      <c r="N1083" s="417" t="s">
        <v>175</v>
      </c>
      <c r="O1083" s="418"/>
      <c r="P1083" s="419">
        <f>MINUTE(Z1081)</f>
        <v>15</v>
      </c>
      <c r="Q1083" s="420"/>
      <c r="R1083" s="261"/>
      <c r="S1083" s="267" t="s">
        <v>7</v>
      </c>
      <c r="T1083" s="421">
        <v>0.07083333333333333</v>
      </c>
      <c r="U1083" s="422"/>
      <c r="V1083" s="197">
        <f>V1084-V1082</f>
        <v>0.6979166666666666</v>
      </c>
      <c r="W1083" s="197">
        <f>W1084-W1082</f>
        <v>0.7083333333333334</v>
      </c>
      <c r="X1083" s="1"/>
      <c r="Y1083" s="1"/>
      <c r="Z1083" s="9"/>
    </row>
    <row r="1084" spans="1:26" s="4" customFormat="1" ht="9" customHeight="1" thickBot="1">
      <c r="A1084" s="261"/>
      <c r="B1084" s="261"/>
      <c r="C1084" s="261"/>
      <c r="D1084" s="261"/>
      <c r="E1084" s="261"/>
      <c r="F1084" s="261"/>
      <c r="G1084" s="261"/>
      <c r="H1084" s="261"/>
      <c r="I1084" s="261"/>
      <c r="J1084" s="261"/>
      <c r="K1084" s="261"/>
      <c r="L1084" s="261"/>
      <c r="M1084" s="261"/>
      <c r="N1084" s="261"/>
      <c r="O1084" s="261"/>
      <c r="P1084" s="261"/>
      <c r="Q1084" s="261"/>
      <c r="R1084" s="261"/>
      <c r="S1084" s="261"/>
      <c r="T1084" s="265"/>
      <c r="U1084" s="265"/>
      <c r="V1084" s="197">
        <f>J1095</f>
        <v>0.9375</v>
      </c>
      <c r="W1084" s="197">
        <f>K1089</f>
        <v>0.9444444444444445</v>
      </c>
      <c r="X1084" s="1"/>
      <c r="Y1084" s="1"/>
      <c r="Z1084" s="9"/>
    </row>
    <row r="1085" spans="1:26" s="4" customFormat="1" ht="19.5" customHeight="1">
      <c r="A1085" s="401" t="s">
        <v>0</v>
      </c>
      <c r="B1085" s="393">
        <v>1</v>
      </c>
      <c r="C1085" s="393"/>
      <c r="D1085" s="393">
        <v>2</v>
      </c>
      <c r="E1085" s="393"/>
      <c r="F1085" s="393">
        <v>3</v>
      </c>
      <c r="G1085" s="393"/>
      <c r="H1085" s="393">
        <v>4</v>
      </c>
      <c r="I1085" s="393"/>
      <c r="J1085" s="393">
        <v>5</v>
      </c>
      <c r="K1085" s="393"/>
      <c r="L1085" s="393">
        <v>6</v>
      </c>
      <c r="M1085" s="393"/>
      <c r="N1085" s="393">
        <v>7</v>
      </c>
      <c r="O1085" s="393"/>
      <c r="P1085" s="393">
        <v>8</v>
      </c>
      <c r="Q1085" s="393"/>
      <c r="R1085" s="393">
        <v>9</v>
      </c>
      <c r="S1085" s="393"/>
      <c r="T1085" s="394">
        <v>10</v>
      </c>
      <c r="U1085" s="395"/>
      <c r="V1085" s="197"/>
      <c r="W1085" s="197"/>
      <c r="X1085" s="1"/>
      <c r="Y1085" s="1"/>
      <c r="Z1085" s="9"/>
    </row>
    <row r="1086" spans="1:26" s="4" customFormat="1" ht="19.5" customHeight="1">
      <c r="A1086" s="402"/>
      <c r="B1086" s="269" t="s">
        <v>176</v>
      </c>
      <c r="C1086" s="269" t="s">
        <v>177</v>
      </c>
      <c r="D1086" s="269" t="s">
        <v>176</v>
      </c>
      <c r="E1086" s="269" t="s">
        <v>177</v>
      </c>
      <c r="F1086" s="269" t="s">
        <v>176</v>
      </c>
      <c r="G1086" s="269" t="s">
        <v>177</v>
      </c>
      <c r="H1086" s="269" t="s">
        <v>176</v>
      </c>
      <c r="I1086" s="269" t="s">
        <v>177</v>
      </c>
      <c r="J1086" s="269" t="s">
        <v>176</v>
      </c>
      <c r="K1086" s="269" t="s">
        <v>177</v>
      </c>
      <c r="L1086" s="269"/>
      <c r="M1086" s="269"/>
      <c r="N1086" s="269"/>
      <c r="O1086" s="269"/>
      <c r="P1086" s="269"/>
      <c r="Q1086" s="269"/>
      <c r="R1086" s="269"/>
      <c r="S1086" s="269"/>
      <c r="T1086" s="270"/>
      <c r="U1086" s="271"/>
      <c r="V1086" s="1"/>
      <c r="W1086" s="1"/>
      <c r="X1086" s="1"/>
      <c r="Y1086" s="1"/>
      <c r="Z1086" s="9"/>
    </row>
    <row r="1087" spans="1:26" s="4" customFormat="1" ht="24.75" customHeight="1">
      <c r="A1087" s="272" t="s">
        <v>178</v>
      </c>
      <c r="B1087" s="273"/>
      <c r="C1087" s="274" t="s">
        <v>203</v>
      </c>
      <c r="D1087" s="276">
        <v>0.3048611111111111</v>
      </c>
      <c r="E1087" s="273">
        <v>0.3847222222222222</v>
      </c>
      <c r="F1087" s="276">
        <v>0.4826388888888889</v>
      </c>
      <c r="G1087" s="273">
        <v>0.55625</v>
      </c>
      <c r="H1087" s="273">
        <v>0.6604166666666667</v>
      </c>
      <c r="I1087" s="273">
        <v>0.7340277777777778</v>
      </c>
      <c r="J1087" s="276">
        <v>0.8388888888888889</v>
      </c>
      <c r="K1087" s="273">
        <v>0.9201388888888888</v>
      </c>
      <c r="L1087" s="276"/>
      <c r="M1087" s="276"/>
      <c r="N1087" s="276"/>
      <c r="O1087" s="276"/>
      <c r="P1087" s="276"/>
      <c r="Q1087" s="276"/>
      <c r="R1087" s="276"/>
      <c r="S1087" s="276"/>
      <c r="T1087" s="276"/>
      <c r="U1087" s="277"/>
      <c r="V1087" s="199">
        <f>COUNTA(B1087:U1119)</f>
        <v>132</v>
      </c>
      <c r="W1087" s="200">
        <f>V1087/16/2</f>
        <v>4.125</v>
      </c>
      <c r="X1087" s="1"/>
      <c r="Y1087" s="1"/>
      <c r="Z1087" s="278"/>
    </row>
    <row r="1088" spans="1:26" s="4" customFormat="1" ht="24.75" customHeight="1">
      <c r="A1088" s="279" t="s">
        <v>180</v>
      </c>
      <c r="B1088" s="280"/>
      <c r="C1088" s="281" t="s">
        <v>181</v>
      </c>
      <c r="D1088" s="276">
        <v>0.3159722222222222</v>
      </c>
      <c r="E1088" s="273">
        <v>0.39444444444444443</v>
      </c>
      <c r="F1088" s="273">
        <v>0.49374999999999997</v>
      </c>
      <c r="G1088" s="273">
        <v>0.5673611111111111</v>
      </c>
      <c r="H1088" s="276">
        <v>0.6715277777777778</v>
      </c>
      <c r="I1088" s="273">
        <v>0.7451388888888889</v>
      </c>
      <c r="J1088" s="276">
        <v>0.8506944444444445</v>
      </c>
      <c r="K1088" s="273">
        <v>0.9319444444444445</v>
      </c>
      <c r="L1088" s="276"/>
      <c r="M1088" s="276"/>
      <c r="N1088" s="276"/>
      <c r="O1088" s="276"/>
      <c r="P1088" s="276"/>
      <c r="Q1088" s="276"/>
      <c r="R1088" s="276"/>
      <c r="S1088" s="276"/>
      <c r="T1088" s="276"/>
      <c r="U1088" s="277"/>
      <c r="V1088" s="198">
        <f>COUNTA(B1087:B1119,D1087:D1119,F1087:F1119,H1087:H1119,J1087:J1119,L1087:L1119,N1087:N1119,P1087:P1119,R1087:R1119,T1087:T1119)</f>
        <v>65</v>
      </c>
      <c r="W1088" s="198">
        <f>COUNTA(C1087:C1119,E1087:E1119,G1087:G1119,I1087:I1119,K1087:K1119,M1087:M1119,O1087:O1119,Q1087:Q1119,S1087:S1119,U1087:U1119)</f>
        <v>67</v>
      </c>
      <c r="X1088" s="1"/>
      <c r="Y1088" s="61">
        <f>(V1088+W1088)/2</f>
        <v>66</v>
      </c>
      <c r="Z1088" s="9"/>
    </row>
    <row r="1089" spans="1:26" s="4" customFormat="1" ht="24.75" customHeight="1">
      <c r="A1089" s="272" t="s">
        <v>182</v>
      </c>
      <c r="B1089" s="273"/>
      <c r="C1089" s="273">
        <v>0.23611111111111113</v>
      </c>
      <c r="D1089" s="276">
        <v>0.327083333333333</v>
      </c>
      <c r="E1089" s="273">
        <v>0.404166666666667</v>
      </c>
      <c r="F1089" s="276">
        <v>0.504861111111111</v>
      </c>
      <c r="G1089" s="273">
        <v>0.578472222222222</v>
      </c>
      <c r="H1089" s="273">
        <v>0.682638888888889</v>
      </c>
      <c r="I1089" s="273">
        <v>0.75625</v>
      </c>
      <c r="J1089" s="276">
        <v>0.8625</v>
      </c>
      <c r="K1089" s="276">
        <v>0.9444444444444445</v>
      </c>
      <c r="L1089" s="276"/>
      <c r="M1089" s="276"/>
      <c r="N1089" s="276"/>
      <c r="O1089" s="276"/>
      <c r="P1089" s="276"/>
      <c r="Q1089" s="276"/>
      <c r="R1089" s="276"/>
      <c r="S1089" s="276"/>
      <c r="T1089" s="276"/>
      <c r="U1089" s="277"/>
      <c r="V1089" s="1"/>
      <c r="W1089" s="1"/>
      <c r="X1089" s="1"/>
      <c r="Y1089" s="61" t="s">
        <v>183</v>
      </c>
      <c r="Z1089" s="9"/>
    </row>
    <row r="1090" spans="1:26" s="4" customFormat="1" ht="24.75" customHeight="1">
      <c r="A1090" s="279" t="s">
        <v>184</v>
      </c>
      <c r="B1090" s="273"/>
      <c r="C1090" s="273">
        <v>0.2465277777777778</v>
      </c>
      <c r="D1090" s="276">
        <v>0.338194444444444</v>
      </c>
      <c r="E1090" s="273">
        <v>0.413888888888889</v>
      </c>
      <c r="F1090" s="273">
        <v>0.515972222222222</v>
      </c>
      <c r="G1090" s="273">
        <v>0.589583333333333</v>
      </c>
      <c r="H1090" s="276">
        <v>0.69375</v>
      </c>
      <c r="I1090" s="273">
        <v>0.767361111111111</v>
      </c>
      <c r="J1090" s="282">
        <v>0.875</v>
      </c>
      <c r="K1090" s="273"/>
      <c r="L1090" s="276"/>
      <c r="M1090" s="276"/>
      <c r="N1090" s="276"/>
      <c r="O1090" s="276"/>
      <c r="P1090" s="276"/>
      <c r="Q1090" s="276"/>
      <c r="R1090" s="276"/>
      <c r="S1090" s="276"/>
      <c r="T1090" s="276"/>
      <c r="U1090" s="277"/>
      <c r="V1090" s="202">
        <f aca="true" t="shared" si="17" ref="V1090:V1095">J1090-J1089</f>
        <v>0.012499999999999956</v>
      </c>
      <c r="W1090" s="202">
        <f>I1100-I1099</f>
        <v>0.011805555555555958</v>
      </c>
      <c r="X1090" s="1"/>
      <c r="Y1090" s="1"/>
      <c r="Z1090" s="9"/>
    </row>
    <row r="1091" spans="1:26" s="4" customFormat="1" ht="24.75" customHeight="1">
      <c r="A1091" s="272" t="s">
        <v>185</v>
      </c>
      <c r="B1091" s="273"/>
      <c r="C1091" s="273">
        <v>0.256944444444444</v>
      </c>
      <c r="D1091" s="276">
        <v>0.349305555555556</v>
      </c>
      <c r="E1091" s="273">
        <v>0.423611111111111</v>
      </c>
      <c r="F1091" s="276">
        <v>0.527083333333333</v>
      </c>
      <c r="G1091" s="273">
        <v>0.600694444444444</v>
      </c>
      <c r="H1091" s="276">
        <v>0.704861111111111</v>
      </c>
      <c r="I1091" s="273">
        <v>0.778472222222222</v>
      </c>
      <c r="J1091" s="282">
        <v>0.8875</v>
      </c>
      <c r="K1091" s="273"/>
      <c r="L1091" s="276"/>
      <c r="M1091" s="276"/>
      <c r="N1091" s="276"/>
      <c r="O1091" s="276"/>
      <c r="P1091" s="276"/>
      <c r="Q1091" s="276"/>
      <c r="R1091" s="276"/>
      <c r="S1091" s="276"/>
      <c r="T1091" s="276"/>
      <c r="U1091" s="277"/>
      <c r="V1091" s="202">
        <f t="shared" si="17"/>
        <v>0.012499999999999956</v>
      </c>
      <c r="W1091" s="202">
        <f>I1101-I1100</f>
        <v>0.01180555555555507</v>
      </c>
      <c r="X1091" s="1"/>
      <c r="Y1091" s="1"/>
      <c r="Z1091" s="9"/>
    </row>
    <row r="1092" spans="1:26" s="4" customFormat="1" ht="24.75" customHeight="1">
      <c r="A1092" s="279" t="s">
        <v>208</v>
      </c>
      <c r="B1092" s="273"/>
      <c r="C1092" s="273">
        <v>0.267361111111111</v>
      </c>
      <c r="D1092" s="276">
        <v>0.360416666666667</v>
      </c>
      <c r="E1092" s="273">
        <v>0.43402777777777773</v>
      </c>
      <c r="F1092" s="273">
        <v>0.538194444444444</v>
      </c>
      <c r="G1092" s="273">
        <v>0.611805555555555</v>
      </c>
      <c r="H1092" s="276">
        <v>0.715972222222223</v>
      </c>
      <c r="I1092" s="273">
        <v>0.7902777777777777</v>
      </c>
      <c r="J1092" s="282">
        <v>0.9</v>
      </c>
      <c r="K1092" s="273"/>
      <c r="L1092" s="276"/>
      <c r="M1092" s="276"/>
      <c r="N1092" s="276"/>
      <c r="O1092" s="276"/>
      <c r="P1092" s="276"/>
      <c r="Q1092" s="276"/>
      <c r="R1092" s="276"/>
      <c r="S1092" s="276"/>
      <c r="T1092" s="276"/>
      <c r="U1092" s="277"/>
      <c r="V1092" s="202">
        <f t="shared" si="17"/>
        <v>0.012500000000000067</v>
      </c>
      <c r="W1092" s="202">
        <f>I1102-I1101</f>
        <v>0.011805555555555958</v>
      </c>
      <c r="X1092" s="1"/>
      <c r="Y1092" s="1"/>
      <c r="Z1092" s="9"/>
    </row>
    <row r="1093" spans="1:26" s="4" customFormat="1" ht="24.75" customHeight="1">
      <c r="A1093" s="283" t="s">
        <v>209</v>
      </c>
      <c r="B1093" s="273"/>
      <c r="C1093" s="273">
        <v>0.277777777777778</v>
      </c>
      <c r="D1093" s="273">
        <v>0.371527777777778</v>
      </c>
      <c r="E1093" s="273">
        <v>0.4451388888888889</v>
      </c>
      <c r="F1093" s="276">
        <v>0.549305555555555</v>
      </c>
      <c r="G1093" s="273">
        <v>0.622916666666666</v>
      </c>
      <c r="H1093" s="276">
        <v>0.727083333333334</v>
      </c>
      <c r="I1093" s="273">
        <v>0.802083333333333</v>
      </c>
      <c r="J1093" s="282">
        <v>0.9125</v>
      </c>
      <c r="K1093" s="273"/>
      <c r="L1093" s="276"/>
      <c r="M1093" s="276"/>
      <c r="N1093" s="276"/>
      <c r="O1093" s="276"/>
      <c r="P1093" s="276"/>
      <c r="Q1093" s="276"/>
      <c r="R1093" s="276"/>
      <c r="S1093" s="276"/>
      <c r="T1093" s="276"/>
      <c r="U1093" s="277"/>
      <c r="V1093" s="202">
        <f t="shared" si="17"/>
        <v>0.012499999999999956</v>
      </c>
      <c r="W1093" s="202">
        <f>K1087-I1102</f>
        <v>0.011805555555553848</v>
      </c>
      <c r="X1093" s="1"/>
      <c r="Y1093" s="1"/>
      <c r="Z1093" s="9"/>
    </row>
    <row r="1094" spans="1:26" s="4" customFormat="1" ht="24.75" customHeight="1">
      <c r="A1094" s="283" t="s">
        <v>188</v>
      </c>
      <c r="B1094" s="273"/>
      <c r="C1094" s="273">
        <v>0.288194444444444</v>
      </c>
      <c r="D1094" s="276">
        <v>0.382638888888889</v>
      </c>
      <c r="E1094" s="273">
        <v>0.45625</v>
      </c>
      <c r="F1094" s="273">
        <v>0.560416666666666</v>
      </c>
      <c r="G1094" s="273">
        <v>0.634027777777778</v>
      </c>
      <c r="H1094" s="276">
        <v>0.738194444444445</v>
      </c>
      <c r="I1094" s="273">
        <v>0.813888888888889</v>
      </c>
      <c r="J1094" s="282">
        <v>0.925</v>
      </c>
      <c r="K1094" s="273"/>
      <c r="L1094" s="276"/>
      <c r="M1094" s="276"/>
      <c r="N1094" s="276"/>
      <c r="O1094" s="276"/>
      <c r="P1094" s="276"/>
      <c r="Q1094" s="276"/>
      <c r="R1094" s="276"/>
      <c r="S1094" s="276"/>
      <c r="T1094" s="276"/>
      <c r="U1094" s="277"/>
      <c r="V1094" s="202">
        <f t="shared" si="17"/>
        <v>0.012500000000000067</v>
      </c>
      <c r="W1094" s="202">
        <f>K1088-K1087</f>
        <v>0.011805555555555625</v>
      </c>
      <c r="X1094" s="1"/>
      <c r="Y1094" s="1"/>
      <c r="Z1094" s="9"/>
    </row>
    <row r="1095" spans="1:26" s="4" customFormat="1" ht="45">
      <c r="A1095" s="283" t="s">
        <v>189</v>
      </c>
      <c r="B1095" s="280" t="s">
        <v>211</v>
      </c>
      <c r="C1095" s="273">
        <v>0.29861111111111</v>
      </c>
      <c r="D1095" s="273">
        <v>0.39375</v>
      </c>
      <c r="E1095" s="273">
        <v>0.467361111111111</v>
      </c>
      <c r="F1095" s="276">
        <v>0.571527777777778</v>
      </c>
      <c r="G1095" s="273">
        <v>0.645138888888889</v>
      </c>
      <c r="H1095" s="276">
        <v>0.749305555555556</v>
      </c>
      <c r="I1095" s="273">
        <v>0.825694444444445</v>
      </c>
      <c r="J1095" s="282">
        <v>0.9375</v>
      </c>
      <c r="K1095" s="273"/>
      <c r="L1095" s="276"/>
      <c r="M1095" s="276"/>
      <c r="N1095" s="276"/>
      <c r="O1095" s="276"/>
      <c r="P1095" s="276"/>
      <c r="Q1095" s="276"/>
      <c r="R1095" s="276"/>
      <c r="S1095" s="276"/>
      <c r="T1095" s="276"/>
      <c r="U1095" s="277"/>
      <c r="V1095" s="202">
        <f t="shared" si="17"/>
        <v>0.012499999999999956</v>
      </c>
      <c r="W1095" s="202">
        <f>K1089-K1088</f>
        <v>0.012500000000000067</v>
      </c>
      <c r="X1095" s="1"/>
      <c r="Y1095" s="1"/>
      <c r="Z1095" s="9" t="s">
        <v>192</v>
      </c>
    </row>
    <row r="1096" spans="1:26" s="4" customFormat="1" ht="24.75" customHeight="1">
      <c r="A1096" s="284" t="s">
        <v>206</v>
      </c>
      <c r="B1096" s="280">
        <v>0.23958333333333334</v>
      </c>
      <c r="C1096" s="273">
        <v>0.309027777777776</v>
      </c>
      <c r="D1096" s="276">
        <v>0.404861111111111</v>
      </c>
      <c r="E1096" s="273">
        <v>0.478472222222222</v>
      </c>
      <c r="F1096" s="273">
        <v>0.582638888888888</v>
      </c>
      <c r="G1096" s="273">
        <v>0.65625</v>
      </c>
      <c r="H1096" s="276">
        <v>0.760416666666668</v>
      </c>
      <c r="I1096" s="273">
        <v>0.837500000000001</v>
      </c>
      <c r="J1096" s="282"/>
      <c r="K1096" s="273"/>
      <c r="L1096" s="276"/>
      <c r="M1096" s="276"/>
      <c r="N1096" s="276"/>
      <c r="O1096" s="276"/>
      <c r="P1096" s="276"/>
      <c r="Q1096" s="276"/>
      <c r="R1096" s="276"/>
      <c r="S1096" s="276"/>
      <c r="T1096" s="276"/>
      <c r="U1096" s="277"/>
      <c r="V1096" s="202"/>
      <c r="W1096" s="202"/>
      <c r="X1096" s="1"/>
      <c r="Y1096" s="1"/>
      <c r="Z1096" s="9"/>
    </row>
    <row r="1097" spans="1:26" s="4" customFormat="1" ht="24.75" customHeight="1">
      <c r="A1097" s="284" t="s">
        <v>193</v>
      </c>
      <c r="B1097" s="280">
        <v>0.24861111111111112</v>
      </c>
      <c r="C1097" s="273">
        <v>0.319444444444442</v>
      </c>
      <c r="D1097" s="273">
        <v>0.415972222222222</v>
      </c>
      <c r="E1097" s="273">
        <v>0.489583333333334</v>
      </c>
      <c r="F1097" s="276">
        <v>0.59375</v>
      </c>
      <c r="G1097" s="273">
        <v>0.667361111111111</v>
      </c>
      <c r="H1097" s="276">
        <v>0.771527777777779</v>
      </c>
      <c r="I1097" s="273">
        <v>0.849305555555556</v>
      </c>
      <c r="J1097" s="276"/>
      <c r="K1097" s="273"/>
      <c r="L1097" s="276"/>
      <c r="M1097" s="276"/>
      <c r="N1097" s="276"/>
      <c r="O1097" s="276"/>
      <c r="P1097" s="276"/>
      <c r="Q1097" s="276"/>
      <c r="R1097" s="276"/>
      <c r="S1097" s="276"/>
      <c r="T1097" s="276"/>
      <c r="U1097" s="277"/>
      <c r="V1097" s="202"/>
      <c r="W1097" s="202"/>
      <c r="X1097" s="1"/>
      <c r="Y1097" s="1"/>
      <c r="Z1097" s="9"/>
    </row>
    <row r="1098" spans="1:26" s="4" customFormat="1" ht="24.75" customHeight="1">
      <c r="A1098" s="284" t="s">
        <v>194</v>
      </c>
      <c r="B1098" s="273">
        <v>0.257638888888889</v>
      </c>
      <c r="C1098" s="273">
        <v>0.33055555555555555</v>
      </c>
      <c r="D1098" s="276">
        <v>0.427083333333333</v>
      </c>
      <c r="E1098" s="273">
        <v>0.500694444444445</v>
      </c>
      <c r="F1098" s="273">
        <v>0.604861111111111</v>
      </c>
      <c r="G1098" s="273">
        <v>0.678472222222222</v>
      </c>
      <c r="H1098" s="276">
        <v>0.78263888888889</v>
      </c>
      <c r="I1098" s="273">
        <v>0.861111111111112</v>
      </c>
      <c r="J1098" s="273"/>
      <c r="K1098" s="273"/>
      <c r="L1098" s="276"/>
      <c r="M1098" s="276"/>
      <c r="N1098" s="276"/>
      <c r="O1098" s="276"/>
      <c r="P1098" s="276"/>
      <c r="Q1098" s="276"/>
      <c r="R1098" s="276"/>
      <c r="S1098" s="276"/>
      <c r="T1098" s="276"/>
      <c r="U1098" s="277"/>
      <c r="V1098" s="202"/>
      <c r="W1098" s="202"/>
      <c r="X1098" s="1"/>
      <c r="Y1098" s="1"/>
      <c r="Z1098" s="9"/>
    </row>
    <row r="1099" spans="1:26" s="4" customFormat="1" ht="24.75" customHeight="1">
      <c r="A1099" s="284" t="s">
        <v>195</v>
      </c>
      <c r="B1099" s="273">
        <v>0.266666666666667</v>
      </c>
      <c r="C1099" s="273">
        <v>0.341666666666669</v>
      </c>
      <c r="D1099" s="273">
        <v>0.438194444444445</v>
      </c>
      <c r="E1099" s="273">
        <v>0.511805555555556</v>
      </c>
      <c r="F1099" s="276">
        <v>0.615972222222222</v>
      </c>
      <c r="G1099" s="273">
        <v>0.689583333333333</v>
      </c>
      <c r="H1099" s="276">
        <v>0.793750000000001</v>
      </c>
      <c r="I1099" s="273">
        <v>0.872916666666668</v>
      </c>
      <c r="J1099" s="273"/>
      <c r="K1099" s="273"/>
      <c r="L1099" s="276"/>
      <c r="M1099" s="276"/>
      <c r="N1099" s="276"/>
      <c r="O1099" s="276"/>
      <c r="P1099" s="276"/>
      <c r="Q1099" s="276"/>
      <c r="R1099" s="276"/>
      <c r="S1099" s="276"/>
      <c r="T1099" s="276"/>
      <c r="U1099" s="277"/>
      <c r="V1099" s="202"/>
      <c r="W1099" s="202"/>
      <c r="X1099" s="1"/>
      <c r="Y1099" s="1"/>
      <c r="Z1099" s="9"/>
    </row>
    <row r="1100" spans="1:26" s="4" customFormat="1" ht="24.75" customHeight="1">
      <c r="A1100" s="284" t="s">
        <v>196</v>
      </c>
      <c r="B1100" s="273">
        <v>0.275694444444444</v>
      </c>
      <c r="C1100" s="273">
        <v>0.352777777777783</v>
      </c>
      <c r="D1100" s="276">
        <v>0.449305555555556</v>
      </c>
      <c r="E1100" s="273">
        <v>0.522916666666667</v>
      </c>
      <c r="F1100" s="273">
        <v>0.627083333333333</v>
      </c>
      <c r="G1100" s="273">
        <v>0.700694444444444</v>
      </c>
      <c r="H1100" s="276">
        <v>0.804861111111112</v>
      </c>
      <c r="I1100" s="273">
        <v>0.884722222222224</v>
      </c>
      <c r="J1100" s="273"/>
      <c r="K1100" s="273"/>
      <c r="L1100" s="276"/>
      <c r="M1100" s="276"/>
      <c r="N1100" s="276"/>
      <c r="O1100" s="276"/>
      <c r="P1100" s="276"/>
      <c r="Q1100" s="276"/>
      <c r="R1100" s="276"/>
      <c r="S1100" s="276"/>
      <c r="T1100" s="276"/>
      <c r="U1100" s="277"/>
      <c r="V1100" s="1"/>
      <c r="W1100" s="285"/>
      <c r="X1100" s="1"/>
      <c r="Y1100" s="1"/>
      <c r="Z1100" s="9"/>
    </row>
    <row r="1101" spans="1:26" s="4" customFormat="1" ht="24.75" customHeight="1">
      <c r="A1101" s="284" t="s">
        <v>197</v>
      </c>
      <c r="B1101" s="273">
        <v>0.284722222222222</v>
      </c>
      <c r="C1101" s="273">
        <v>0.363888888888896</v>
      </c>
      <c r="D1101" s="273">
        <v>0.460416666666667</v>
      </c>
      <c r="E1101" s="273">
        <v>0.534027777777779</v>
      </c>
      <c r="F1101" s="276">
        <v>0.638194444444444</v>
      </c>
      <c r="G1101" s="273">
        <v>0.711805555555555</v>
      </c>
      <c r="H1101" s="276">
        <v>0.815972222222224</v>
      </c>
      <c r="I1101" s="273">
        <v>0.896527777777779</v>
      </c>
      <c r="J1101" s="273"/>
      <c r="K1101" s="273"/>
      <c r="L1101" s="276"/>
      <c r="M1101" s="276"/>
      <c r="N1101" s="276"/>
      <c r="O1101" s="276"/>
      <c r="P1101" s="276"/>
      <c r="Q1101" s="276"/>
      <c r="R1101" s="276"/>
      <c r="S1101" s="276"/>
      <c r="T1101" s="276"/>
      <c r="U1101" s="277"/>
      <c r="V1101" s="1"/>
      <c r="W1101" s="1"/>
      <c r="X1101" s="1"/>
      <c r="Y1101" s="1"/>
      <c r="Z1101" s="9"/>
    </row>
    <row r="1102" spans="1:26" s="4" customFormat="1" ht="24.75" customHeight="1">
      <c r="A1102" s="284" t="s">
        <v>198</v>
      </c>
      <c r="B1102" s="273">
        <v>0.29375</v>
      </c>
      <c r="C1102" s="273">
        <v>0.37500000000001</v>
      </c>
      <c r="D1102" s="276">
        <v>0.471527777777778</v>
      </c>
      <c r="E1102" s="273">
        <v>0.54513888888889</v>
      </c>
      <c r="F1102" s="273">
        <v>0.649305555555555</v>
      </c>
      <c r="G1102" s="273">
        <v>0.722916666666666</v>
      </c>
      <c r="H1102" s="276">
        <v>0.827083333333335</v>
      </c>
      <c r="I1102" s="273">
        <v>0.908333333333335</v>
      </c>
      <c r="J1102" s="273"/>
      <c r="K1102" s="273"/>
      <c r="L1102" s="276"/>
      <c r="M1102" s="276"/>
      <c r="N1102" s="276"/>
      <c r="O1102" s="276"/>
      <c r="P1102" s="276"/>
      <c r="Q1102" s="276"/>
      <c r="R1102" s="276"/>
      <c r="S1102" s="276"/>
      <c r="T1102" s="276"/>
      <c r="U1102" s="277"/>
      <c r="V1102" s="1"/>
      <c r="W1102" s="1"/>
      <c r="X1102" s="1"/>
      <c r="Y1102" s="1"/>
      <c r="Z1102" s="9"/>
    </row>
    <row r="1103" spans="1:26" s="4" customFormat="1" ht="24.75" customHeight="1">
      <c r="A1103" s="287">
        <v>17</v>
      </c>
      <c r="B1103" s="276"/>
      <c r="C1103" s="273"/>
      <c r="D1103" s="273"/>
      <c r="E1103" s="273"/>
      <c r="F1103" s="276"/>
      <c r="G1103" s="273"/>
      <c r="H1103" s="276"/>
      <c r="I1103" s="273"/>
      <c r="J1103" s="273"/>
      <c r="K1103" s="273"/>
      <c r="L1103" s="276"/>
      <c r="M1103" s="276"/>
      <c r="N1103" s="276"/>
      <c r="O1103" s="276"/>
      <c r="P1103" s="276"/>
      <c r="Q1103" s="276"/>
      <c r="R1103" s="276"/>
      <c r="S1103" s="276"/>
      <c r="T1103" s="276"/>
      <c r="U1103" s="277"/>
      <c r="V1103" s="1"/>
      <c r="W1103" s="1"/>
      <c r="X1103" s="1"/>
      <c r="Y1103" s="1"/>
      <c r="Z1103" s="1"/>
    </row>
    <row r="1104" spans="1:26" s="4" customFormat="1" ht="24.75" customHeight="1">
      <c r="A1104" s="287">
        <v>18</v>
      </c>
      <c r="B1104" s="276"/>
      <c r="C1104" s="301"/>
      <c r="D1104" s="273"/>
      <c r="E1104" s="301"/>
      <c r="F1104" s="276"/>
      <c r="G1104" s="301"/>
      <c r="H1104" s="276"/>
      <c r="I1104" s="301"/>
      <c r="J1104" s="273"/>
      <c r="K1104" s="273"/>
      <c r="L1104" s="276"/>
      <c r="M1104" s="276"/>
      <c r="N1104" s="276"/>
      <c r="O1104" s="276"/>
      <c r="P1104" s="276"/>
      <c r="Q1104" s="276"/>
      <c r="R1104" s="276"/>
      <c r="S1104" s="276"/>
      <c r="T1104" s="276"/>
      <c r="U1104" s="277"/>
      <c r="V1104" s="1"/>
      <c r="W1104" s="1"/>
      <c r="X1104" s="1"/>
      <c r="Y1104" s="1"/>
      <c r="Z1104" s="9"/>
    </row>
    <row r="1105" spans="1:26" s="4" customFormat="1" ht="24.75" customHeight="1">
      <c r="A1105" s="287">
        <v>19</v>
      </c>
      <c r="B1105" s="276"/>
      <c r="C1105" s="288"/>
      <c r="D1105" s="289"/>
      <c r="E1105" s="288"/>
      <c r="F1105" s="276"/>
      <c r="G1105" s="288"/>
      <c r="H1105" s="276"/>
      <c r="I1105" s="288"/>
      <c r="J1105" s="289"/>
      <c r="K1105" s="289"/>
      <c r="L1105" s="276"/>
      <c r="M1105" s="276"/>
      <c r="N1105" s="276"/>
      <c r="O1105" s="276"/>
      <c r="P1105" s="276"/>
      <c r="Q1105" s="276"/>
      <c r="R1105" s="276"/>
      <c r="S1105" s="276"/>
      <c r="T1105" s="276"/>
      <c r="U1105" s="277"/>
      <c r="V1105" s="1"/>
      <c r="W1105" s="1"/>
      <c r="X1105" s="1"/>
      <c r="Y1105" s="1"/>
      <c r="Z1105" s="9"/>
    </row>
    <row r="1106" spans="1:26" s="4" customFormat="1" ht="24.75" customHeight="1">
      <c r="A1106" s="287">
        <v>20</v>
      </c>
      <c r="B1106" s="276"/>
      <c r="C1106" s="288"/>
      <c r="D1106" s="289"/>
      <c r="E1106" s="288"/>
      <c r="F1106" s="276"/>
      <c r="G1106" s="288"/>
      <c r="H1106" s="276"/>
      <c r="I1106" s="288"/>
      <c r="J1106" s="289"/>
      <c r="K1106" s="289"/>
      <c r="L1106" s="276"/>
      <c r="M1106" s="276"/>
      <c r="N1106" s="276"/>
      <c r="O1106" s="276"/>
      <c r="P1106" s="276"/>
      <c r="Q1106" s="276"/>
      <c r="R1106" s="276"/>
      <c r="S1106" s="276"/>
      <c r="T1106" s="276"/>
      <c r="U1106" s="277"/>
      <c r="V1106" s="1"/>
      <c r="W1106" s="1"/>
      <c r="X1106" s="1"/>
      <c r="Y1106" s="1"/>
      <c r="Z1106" s="9"/>
    </row>
    <row r="1107" spans="1:26" s="4" customFormat="1" ht="24.75" customHeight="1">
      <c r="A1107" s="287">
        <v>21</v>
      </c>
      <c r="B1107" s="276"/>
      <c r="C1107" s="288"/>
      <c r="D1107" s="289"/>
      <c r="E1107" s="288"/>
      <c r="F1107" s="276"/>
      <c r="G1107" s="288"/>
      <c r="H1107" s="276"/>
      <c r="I1107" s="288"/>
      <c r="J1107" s="289"/>
      <c r="K1107" s="289"/>
      <c r="L1107" s="276"/>
      <c r="M1107" s="276"/>
      <c r="N1107" s="276"/>
      <c r="O1107" s="276"/>
      <c r="P1107" s="276"/>
      <c r="Q1107" s="276"/>
      <c r="R1107" s="276"/>
      <c r="S1107" s="276"/>
      <c r="T1107" s="276"/>
      <c r="U1107" s="277"/>
      <c r="V1107" s="1"/>
      <c r="W1107" s="1"/>
      <c r="X1107" s="1"/>
      <c r="Y1107" s="1"/>
      <c r="Z1107" s="9"/>
    </row>
    <row r="1108" spans="1:26" s="4" customFormat="1" ht="24.75" customHeight="1">
      <c r="A1108" s="287">
        <v>22</v>
      </c>
      <c r="B1108" s="276"/>
      <c r="C1108" s="288"/>
      <c r="D1108" s="289"/>
      <c r="E1108" s="288"/>
      <c r="F1108" s="276"/>
      <c r="G1108" s="288"/>
      <c r="H1108" s="276"/>
      <c r="I1108" s="288"/>
      <c r="J1108" s="289"/>
      <c r="K1108" s="289"/>
      <c r="L1108" s="276"/>
      <c r="M1108" s="276"/>
      <c r="N1108" s="276"/>
      <c r="O1108" s="276"/>
      <c r="P1108" s="276"/>
      <c r="Q1108" s="276"/>
      <c r="R1108" s="276"/>
      <c r="S1108" s="276"/>
      <c r="T1108" s="276"/>
      <c r="U1108" s="277"/>
      <c r="V1108" s="1"/>
      <c r="W1108" s="1"/>
      <c r="X1108" s="1"/>
      <c r="Y1108" s="1"/>
      <c r="Z1108" s="9"/>
    </row>
    <row r="1109" spans="1:26" s="4" customFormat="1" ht="24.75" customHeight="1">
      <c r="A1109" s="287">
        <v>23</v>
      </c>
      <c r="B1109" s="276"/>
      <c r="C1109" s="288"/>
      <c r="D1109" s="289"/>
      <c r="E1109" s="288"/>
      <c r="F1109" s="276"/>
      <c r="G1109" s="288"/>
      <c r="H1109" s="276"/>
      <c r="I1109" s="288"/>
      <c r="J1109" s="289"/>
      <c r="K1109" s="289"/>
      <c r="L1109" s="276"/>
      <c r="M1109" s="276"/>
      <c r="N1109" s="276"/>
      <c r="O1109" s="276"/>
      <c r="P1109" s="276"/>
      <c r="Q1109" s="276"/>
      <c r="R1109" s="276"/>
      <c r="S1109" s="276"/>
      <c r="T1109" s="276"/>
      <c r="U1109" s="277"/>
      <c r="V1109" s="1"/>
      <c r="W1109" s="1"/>
      <c r="X1109" s="1"/>
      <c r="Y1109" s="1"/>
      <c r="Z1109" s="9"/>
    </row>
    <row r="1110" spans="1:26" s="4" customFormat="1" ht="24.75" customHeight="1">
      <c r="A1110" s="287">
        <v>24</v>
      </c>
      <c r="B1110" s="290"/>
      <c r="C1110" s="288"/>
      <c r="D1110" s="276"/>
      <c r="E1110" s="288"/>
      <c r="F1110" s="289"/>
      <c r="G1110" s="288"/>
      <c r="H1110" s="276"/>
      <c r="I1110" s="288"/>
      <c r="J1110" s="290"/>
      <c r="K1110" s="290"/>
      <c r="L1110" s="290"/>
      <c r="M1110" s="290"/>
      <c r="N1110" s="290"/>
      <c r="O1110" s="290"/>
      <c r="P1110" s="290"/>
      <c r="Q1110" s="290"/>
      <c r="R1110" s="290"/>
      <c r="S1110" s="290"/>
      <c r="T1110" s="291"/>
      <c r="U1110" s="292"/>
      <c r="V1110" s="1"/>
      <c r="W1110" s="1"/>
      <c r="X1110" s="1"/>
      <c r="Y1110" s="1"/>
      <c r="Z1110" s="9"/>
    </row>
    <row r="1111" spans="1:26" s="4" customFormat="1" ht="24.75" customHeight="1">
      <c r="A1111" s="287">
        <v>25</v>
      </c>
      <c r="B1111" s="290"/>
      <c r="C1111" s="288"/>
      <c r="D1111" s="289"/>
      <c r="E1111" s="288"/>
      <c r="F1111" s="276"/>
      <c r="G1111" s="288"/>
      <c r="H1111" s="276"/>
      <c r="I1111" s="288"/>
      <c r="J1111" s="290"/>
      <c r="K1111" s="290"/>
      <c r="L1111" s="290"/>
      <c r="M1111" s="290"/>
      <c r="N1111" s="290"/>
      <c r="O1111" s="290"/>
      <c r="P1111" s="290"/>
      <c r="Q1111" s="290"/>
      <c r="R1111" s="290"/>
      <c r="S1111" s="290"/>
      <c r="T1111" s="291"/>
      <c r="U1111" s="292"/>
      <c r="V1111" s="1"/>
      <c r="W1111" s="1"/>
      <c r="X1111" s="1"/>
      <c r="Y1111" s="1"/>
      <c r="Z1111" s="9"/>
    </row>
    <row r="1112" spans="1:26" s="4" customFormat="1" ht="20.25" customHeight="1">
      <c r="A1112" s="287">
        <v>26</v>
      </c>
      <c r="B1112" s="290"/>
      <c r="C1112" s="288"/>
      <c r="D1112" s="289"/>
      <c r="E1112" s="288"/>
      <c r="F1112" s="276"/>
      <c r="G1112" s="288"/>
      <c r="H1112" s="276"/>
      <c r="I1112" s="288"/>
      <c r="J1112" s="290"/>
      <c r="K1112" s="290"/>
      <c r="L1112" s="290"/>
      <c r="M1112" s="290"/>
      <c r="N1112" s="290"/>
      <c r="O1112" s="290"/>
      <c r="P1112" s="290"/>
      <c r="Q1112" s="290"/>
      <c r="R1112" s="290"/>
      <c r="S1112" s="290"/>
      <c r="T1112" s="291"/>
      <c r="U1112" s="292"/>
      <c r="V1112" s="1"/>
      <c r="W1112" s="1"/>
      <c r="X1112" s="1"/>
      <c r="Y1112" s="1"/>
      <c r="Z1112" s="9"/>
    </row>
    <row r="1113" spans="1:26" s="4" customFormat="1" ht="20.25" customHeight="1">
      <c r="A1113" s="268">
        <v>27</v>
      </c>
      <c r="B1113" s="290"/>
      <c r="C1113" s="290"/>
      <c r="D1113" s="290"/>
      <c r="E1113" s="290"/>
      <c r="F1113" s="290"/>
      <c r="G1113" s="290"/>
      <c r="H1113" s="290"/>
      <c r="I1113" s="288"/>
      <c r="J1113" s="290"/>
      <c r="K1113" s="290"/>
      <c r="L1113" s="290"/>
      <c r="M1113" s="290"/>
      <c r="N1113" s="290"/>
      <c r="O1113" s="290"/>
      <c r="P1113" s="290"/>
      <c r="Q1113" s="290"/>
      <c r="R1113" s="290"/>
      <c r="S1113" s="290"/>
      <c r="T1113" s="291"/>
      <c r="U1113" s="292"/>
      <c r="V1113" s="1"/>
      <c r="W1113" s="1"/>
      <c r="X1113" s="1"/>
      <c r="Y1113" s="1"/>
      <c r="Z1113" s="9"/>
    </row>
    <row r="1114" spans="1:26" s="4" customFormat="1" ht="20.25" customHeight="1">
      <c r="A1114" s="268">
        <v>28</v>
      </c>
      <c r="B1114" s="290"/>
      <c r="C1114" s="290"/>
      <c r="D1114" s="290"/>
      <c r="E1114" s="290"/>
      <c r="F1114" s="290"/>
      <c r="G1114" s="290"/>
      <c r="H1114" s="290"/>
      <c r="I1114" s="290"/>
      <c r="J1114" s="290"/>
      <c r="K1114" s="290"/>
      <c r="L1114" s="290"/>
      <c r="M1114" s="290"/>
      <c r="N1114" s="290"/>
      <c r="O1114" s="290"/>
      <c r="P1114" s="290"/>
      <c r="Q1114" s="290"/>
      <c r="R1114" s="290"/>
      <c r="S1114" s="290"/>
      <c r="T1114" s="291"/>
      <c r="U1114" s="292"/>
      <c r="V1114" s="1"/>
      <c r="W1114" s="1"/>
      <c r="X1114" s="1"/>
      <c r="Y1114" s="1"/>
      <c r="Z1114" s="9"/>
    </row>
    <row r="1115" spans="1:26" s="4" customFormat="1" ht="20.25" customHeight="1">
      <c r="A1115" s="268">
        <v>29</v>
      </c>
      <c r="B1115" s="290"/>
      <c r="C1115" s="290"/>
      <c r="D1115" s="290"/>
      <c r="E1115" s="290"/>
      <c r="F1115" s="290"/>
      <c r="G1115" s="290"/>
      <c r="H1115" s="290"/>
      <c r="I1115" s="290"/>
      <c r="J1115" s="290"/>
      <c r="K1115" s="290"/>
      <c r="L1115" s="290"/>
      <c r="M1115" s="290"/>
      <c r="N1115" s="290"/>
      <c r="O1115" s="290"/>
      <c r="P1115" s="290"/>
      <c r="Q1115" s="290"/>
      <c r="R1115" s="290"/>
      <c r="S1115" s="290"/>
      <c r="T1115" s="291"/>
      <c r="U1115" s="292"/>
      <c r="V1115" s="1"/>
      <c r="W1115" s="1"/>
      <c r="X1115" s="1"/>
      <c r="Y1115" s="1"/>
      <c r="Z1115" s="9"/>
    </row>
    <row r="1116" spans="1:26" s="4" customFormat="1" ht="20.25" customHeight="1">
      <c r="A1116" s="268">
        <v>30</v>
      </c>
      <c r="B1116" s="290"/>
      <c r="C1116" s="290"/>
      <c r="D1116" s="290"/>
      <c r="E1116" s="290"/>
      <c r="F1116" s="290"/>
      <c r="G1116" s="290"/>
      <c r="H1116" s="290"/>
      <c r="I1116" s="290"/>
      <c r="J1116" s="290"/>
      <c r="K1116" s="290"/>
      <c r="L1116" s="290"/>
      <c r="M1116" s="290"/>
      <c r="N1116" s="290"/>
      <c r="O1116" s="290"/>
      <c r="P1116" s="290"/>
      <c r="Q1116" s="290"/>
      <c r="R1116" s="290"/>
      <c r="S1116" s="290"/>
      <c r="T1116" s="291"/>
      <c r="U1116" s="292"/>
      <c r="V1116" s="1"/>
      <c r="W1116" s="1"/>
      <c r="X1116" s="1"/>
      <c r="Y1116" s="1"/>
      <c r="Z1116" s="9"/>
    </row>
    <row r="1117" spans="1:26" s="4" customFormat="1" ht="20.25" customHeight="1">
      <c r="A1117" s="268">
        <v>31</v>
      </c>
      <c r="B1117" s="293"/>
      <c r="C1117" s="293"/>
      <c r="D1117" s="293"/>
      <c r="E1117" s="293"/>
      <c r="F1117" s="293"/>
      <c r="G1117" s="293"/>
      <c r="H1117" s="293"/>
      <c r="I1117" s="293"/>
      <c r="J1117" s="293"/>
      <c r="K1117" s="293"/>
      <c r="L1117" s="293"/>
      <c r="M1117" s="293"/>
      <c r="N1117" s="293"/>
      <c r="O1117" s="293"/>
      <c r="P1117" s="293"/>
      <c r="Q1117" s="293"/>
      <c r="R1117" s="293"/>
      <c r="S1117" s="293"/>
      <c r="T1117" s="294"/>
      <c r="U1117" s="295"/>
      <c r="V1117" s="1"/>
      <c r="W1117" s="1"/>
      <c r="X1117" s="1"/>
      <c r="Y1117" s="1"/>
      <c r="Z1117" s="9"/>
    </row>
    <row r="1118" spans="1:26" s="4" customFormat="1" ht="20.25" customHeight="1">
      <c r="A1118" s="268">
        <v>32</v>
      </c>
      <c r="B1118" s="293"/>
      <c r="C1118" s="293"/>
      <c r="D1118" s="293"/>
      <c r="E1118" s="293"/>
      <c r="F1118" s="293"/>
      <c r="G1118" s="293"/>
      <c r="H1118" s="293"/>
      <c r="I1118" s="293"/>
      <c r="J1118" s="293"/>
      <c r="K1118" s="293"/>
      <c r="L1118" s="293"/>
      <c r="M1118" s="293"/>
      <c r="N1118" s="293"/>
      <c r="O1118" s="293"/>
      <c r="P1118" s="293"/>
      <c r="Q1118" s="293"/>
      <c r="R1118" s="293"/>
      <c r="S1118" s="293"/>
      <c r="T1118" s="294"/>
      <c r="U1118" s="295"/>
      <c r="V1118" s="1"/>
      <c r="W1118" s="1"/>
      <c r="X1118" s="1"/>
      <c r="Y1118" s="1"/>
      <c r="Z1118" s="9"/>
    </row>
    <row r="1119" spans="1:26" s="4" customFormat="1" ht="20.25" customHeight="1" thickBot="1">
      <c r="A1119" s="129">
        <v>33</v>
      </c>
      <c r="B1119" s="296"/>
      <c r="C1119" s="296"/>
      <c r="D1119" s="296"/>
      <c r="E1119" s="296"/>
      <c r="F1119" s="296"/>
      <c r="G1119" s="296"/>
      <c r="H1119" s="296"/>
      <c r="I1119" s="296"/>
      <c r="J1119" s="296"/>
      <c r="K1119" s="296"/>
      <c r="L1119" s="296"/>
      <c r="M1119" s="296"/>
      <c r="N1119" s="296"/>
      <c r="O1119" s="296"/>
      <c r="P1119" s="296"/>
      <c r="Q1119" s="296"/>
      <c r="R1119" s="296"/>
      <c r="S1119" s="296"/>
      <c r="T1119" s="297"/>
      <c r="U1119" s="298"/>
      <c r="V1119" s="1"/>
      <c r="W1119" s="1"/>
      <c r="X1119" s="1"/>
      <c r="Y1119" s="1"/>
      <c r="Z1119" s="9"/>
    </row>
    <row r="1120" spans="1:26" s="4" customFormat="1" ht="19.5" customHeight="1" thickBot="1">
      <c r="A1120" s="396" t="s">
        <v>3</v>
      </c>
      <c r="B1120" s="397"/>
      <c r="C1120" s="398" t="s">
        <v>210</v>
      </c>
      <c r="D1120" s="399"/>
      <c r="E1120" s="399"/>
      <c r="F1120" s="400"/>
      <c r="G1120" s="240"/>
      <c r="H1120" s="240"/>
      <c r="I1120" s="240"/>
      <c r="J1120" s="240"/>
      <c r="K1120" s="240"/>
      <c r="L1120" s="240"/>
      <c r="M1120" s="240"/>
      <c r="N1120" s="240"/>
      <c r="O1120" s="240"/>
      <c r="P1120" s="240"/>
      <c r="Q1120" s="240"/>
      <c r="R1120" s="240"/>
      <c r="S1120" s="240"/>
      <c r="T1120" s="241"/>
      <c r="U1120" s="241"/>
      <c r="V1120" s="1"/>
      <c r="W1120" s="1"/>
      <c r="X1120" s="1"/>
      <c r="Y1120" s="1"/>
      <c r="Z1120" s="9"/>
    </row>
    <row r="1121" ht="23.25" customHeight="1"/>
    <row r="1122" ht="23.25" customHeight="1"/>
    <row r="1123" ht="23.25" customHeight="1"/>
    <row r="1124" ht="23.25" customHeight="1"/>
    <row r="1125" ht="23.25" customHeight="1"/>
    <row r="1126" ht="23.25" customHeight="1"/>
    <row r="1127" ht="23.25" customHeight="1"/>
    <row r="1128" ht="23.25" customHeight="1"/>
    <row r="1129" ht="23.25" customHeight="1"/>
    <row r="1130" ht="23.25" customHeight="1"/>
    <row r="1131" ht="23.25" customHeight="1"/>
    <row r="1132" ht="23.25" customHeight="1"/>
    <row r="1133" ht="23.25" customHeight="1"/>
    <row r="1134" ht="23.25" customHeight="1"/>
    <row r="1135" ht="23.25" customHeight="1"/>
    <row r="1136" ht="23.25" customHeight="1"/>
    <row r="1137" ht="23.25" customHeight="1"/>
    <row r="1138" ht="36" customHeight="1"/>
    <row r="1139" ht="23.25" customHeight="1"/>
    <row r="1140" ht="23.25" customHeight="1"/>
    <row r="1141" ht="23.25" customHeight="1"/>
    <row r="1142" ht="23.25" customHeight="1"/>
    <row r="1143" ht="23.25" customHeight="1"/>
    <row r="1144" ht="23.25" customHeight="1"/>
    <row r="1145" ht="23.25" customHeight="1"/>
    <row r="1146" ht="23.25" customHeight="1"/>
    <row r="1147" ht="23.25" customHeight="1"/>
    <row r="1148" ht="23.25" customHeight="1"/>
    <row r="1149" ht="23.25" customHeight="1"/>
    <row r="1150" ht="23.25" customHeight="1"/>
    <row r="1151" ht="23.25" customHeight="1"/>
    <row r="1152" ht="23.25" customHeight="1"/>
    <row r="1153" ht="23.25" customHeight="1"/>
    <row r="1154" ht="23.25" customHeight="1"/>
    <row r="1155" ht="23.25" customHeight="1"/>
    <row r="1156" ht="23.25" customHeight="1"/>
    <row r="1157" ht="23.25" customHeight="1"/>
    <row r="1158" ht="23.25" customHeight="1"/>
    <row r="1159" ht="23.25" customHeight="1"/>
    <row r="1160" ht="23.25" customHeight="1"/>
    <row r="1161" ht="23.25" customHeight="1"/>
    <row r="1162" ht="23.25" customHeight="1"/>
    <row r="1163" ht="23.25" customHeight="1"/>
    <row r="1164" ht="23.25" customHeight="1"/>
    <row r="1165" ht="23.25" customHeight="1"/>
    <row r="1166" ht="23.25" customHeight="1"/>
    <row r="1167" ht="23.25" customHeight="1"/>
    <row r="1168" ht="23.25" customHeight="1"/>
    <row r="1169" ht="23.25" customHeight="1"/>
    <row r="1170" ht="23.25" customHeight="1"/>
    <row r="1171" ht="23.25" customHeight="1"/>
    <row r="1172" ht="23.25" customHeight="1"/>
    <row r="1173" ht="23.25" customHeight="1"/>
    <row r="1174" ht="23.25" customHeight="1"/>
    <row r="1175" ht="34.5" customHeight="1"/>
    <row r="1176" ht="23.25" customHeight="1"/>
    <row r="1177" ht="23.25" customHeight="1"/>
    <row r="1178" ht="23.25" customHeight="1"/>
    <row r="1179" ht="23.25" customHeight="1"/>
    <row r="1180" ht="23.25" customHeight="1"/>
    <row r="1181" ht="23.25" customHeight="1"/>
    <row r="1182" ht="23.25" customHeight="1"/>
    <row r="1183" ht="23.25" customHeight="1"/>
    <row r="1184" ht="23.25" customHeight="1"/>
    <row r="1185" ht="23.25" customHeight="1"/>
    <row r="1186" ht="23.25" customHeight="1"/>
    <row r="1187" ht="23.25" customHeight="1"/>
    <row r="1188" ht="23.25" customHeight="1"/>
    <row r="1189" ht="23.25" customHeight="1"/>
    <row r="1190" ht="23.25" customHeight="1"/>
    <row r="1191" ht="23.25" customHeight="1"/>
    <row r="1192" ht="23.25" customHeight="1"/>
    <row r="1193" ht="23.25" customHeight="1"/>
    <row r="1194" ht="23.25" customHeight="1"/>
    <row r="1195" ht="23.25" customHeight="1"/>
    <row r="1196" ht="23.25" customHeight="1"/>
    <row r="1197" ht="23.25" customHeight="1"/>
    <row r="1198" ht="23.25" customHeight="1"/>
    <row r="1199" ht="23.25" customHeight="1"/>
    <row r="1200" ht="23.25" customHeight="1"/>
    <row r="1201" ht="23.25" customHeight="1"/>
    <row r="1202" ht="23.25" customHeight="1"/>
    <row r="1203" ht="23.25" customHeight="1"/>
    <row r="1204" ht="23.25" customHeight="1"/>
    <row r="1205" ht="23.25" customHeight="1"/>
    <row r="1206" ht="23.25" customHeight="1"/>
    <row r="1207" ht="23.25" customHeight="1"/>
    <row r="1208" ht="23.25" customHeight="1"/>
    <row r="1209" ht="23.25" customHeight="1"/>
    <row r="1210" ht="23.25" customHeight="1"/>
    <row r="1211" ht="23.25" customHeight="1"/>
    <row r="1212" ht="37.5" customHeight="1"/>
    <row r="1213" ht="23.25" customHeight="1"/>
    <row r="1214" ht="23.25" customHeight="1"/>
    <row r="1215" ht="23.25" customHeight="1"/>
    <row r="1216" ht="23.25" customHeight="1"/>
    <row r="1217" ht="23.25" customHeight="1"/>
    <row r="1218" ht="23.25" customHeight="1"/>
    <row r="1219" ht="23.25" customHeight="1"/>
    <row r="1220" ht="23.25" customHeight="1"/>
    <row r="1221" ht="23.25" customHeight="1"/>
    <row r="1222" ht="23.25" customHeight="1"/>
    <row r="1223" ht="23.25" customHeight="1"/>
    <row r="1224" ht="23.25" customHeight="1"/>
    <row r="1225" ht="23.25" customHeight="1"/>
    <row r="1226" ht="23.25" customHeight="1"/>
    <row r="1227" ht="23.25" customHeight="1"/>
    <row r="1228" ht="23.25" customHeight="1"/>
    <row r="1229" ht="23.25" customHeight="1"/>
    <row r="1230" ht="23.25" customHeight="1"/>
    <row r="1231" ht="23.25" customHeight="1"/>
    <row r="1232" ht="23.25" customHeight="1"/>
    <row r="1233" ht="23.25" customHeight="1"/>
    <row r="1234" ht="23.25" customHeight="1"/>
    <row r="1235" ht="23.25" customHeight="1"/>
    <row r="1236" ht="23.25" customHeight="1"/>
    <row r="1237" ht="23.25" customHeight="1"/>
    <row r="1238" ht="23.25" customHeight="1"/>
    <row r="1239" ht="23.25" customHeight="1"/>
    <row r="1240" ht="23.25" customHeight="1"/>
    <row r="1241" ht="23.25" customHeight="1"/>
    <row r="1242" ht="23.25" customHeight="1"/>
    <row r="1243" ht="23.25" customHeight="1"/>
    <row r="1244" ht="23.25" customHeight="1"/>
    <row r="1245" ht="23.25" customHeight="1"/>
    <row r="1246" ht="23.25" customHeight="1"/>
    <row r="1247" ht="23.25" customHeight="1"/>
    <row r="1248" ht="23.25" customHeight="1"/>
    <row r="1249" ht="35.25" customHeight="1"/>
    <row r="1250" ht="23.25" customHeight="1"/>
    <row r="1251" ht="23.25" customHeight="1"/>
    <row r="1252" ht="23.25" customHeight="1"/>
    <row r="1253" ht="23.25" customHeight="1"/>
    <row r="1254" ht="23.25" customHeight="1"/>
    <row r="1255" ht="23.25" customHeight="1"/>
    <row r="1256" ht="23.25" customHeight="1"/>
    <row r="1257" ht="23.25" customHeight="1"/>
    <row r="1258" ht="23.25" customHeight="1"/>
    <row r="1259" ht="23.25" customHeight="1"/>
    <row r="1260" ht="23.25" customHeight="1"/>
    <row r="1261" ht="23.25" customHeight="1"/>
    <row r="1262" ht="23.25" customHeight="1"/>
    <row r="1263" ht="23.25" customHeight="1"/>
    <row r="1264" ht="23.25" customHeight="1"/>
    <row r="1265" ht="23.25" customHeight="1"/>
    <row r="1266" ht="23.25" customHeight="1"/>
    <row r="1267" ht="23.25" customHeight="1"/>
    <row r="1268" ht="23.25" customHeight="1"/>
    <row r="1269" ht="23.25" customHeight="1"/>
    <row r="1270" ht="23.25" customHeight="1"/>
    <row r="1271" ht="23.25" customHeight="1"/>
    <row r="1272" ht="23.25" customHeight="1"/>
    <row r="1273" ht="23.25" customHeight="1"/>
    <row r="1274" ht="23.25" customHeight="1"/>
    <row r="1275" ht="23.25" customHeight="1"/>
    <row r="1276" ht="23.25" customHeight="1"/>
    <row r="1277" ht="23.25" customHeight="1"/>
    <row r="1278" ht="23.25" customHeight="1"/>
    <row r="1279" ht="23.25" customHeight="1"/>
    <row r="1280" ht="23.25" customHeight="1"/>
    <row r="1281" ht="23.25" customHeight="1"/>
    <row r="1282" ht="23.25" customHeight="1"/>
    <row r="1283" ht="23.25" customHeight="1"/>
    <row r="1284" ht="23.25" customHeight="1"/>
    <row r="1285" ht="23.25" customHeight="1"/>
    <row r="1286" ht="34.5" customHeight="1"/>
    <row r="1287" ht="23.25" customHeight="1"/>
    <row r="1288" ht="23.25" customHeight="1"/>
    <row r="1289" ht="23.25" customHeight="1"/>
    <row r="1290" ht="23.25" customHeight="1"/>
    <row r="1291" ht="23.25" customHeight="1"/>
    <row r="1292" ht="23.25" customHeight="1"/>
    <row r="1293" ht="23.25" customHeight="1"/>
    <row r="1294" ht="23.25" customHeight="1"/>
    <row r="1295" ht="23.25" customHeight="1"/>
    <row r="1296" ht="23.25" customHeight="1"/>
    <row r="1297" ht="23.25" customHeight="1"/>
    <row r="1298" ht="23.25" customHeight="1"/>
    <row r="1299" ht="23.25" customHeight="1"/>
    <row r="1300" ht="23.25" customHeight="1"/>
    <row r="1301" ht="23.25" customHeight="1"/>
    <row r="1302" ht="23.25" customHeight="1"/>
    <row r="1303" ht="23.25" customHeight="1"/>
    <row r="1304" ht="23.25" customHeight="1"/>
    <row r="1305" ht="23.25" customHeight="1"/>
    <row r="1306" ht="23.25" customHeight="1"/>
    <row r="1307" ht="23.25" customHeight="1"/>
    <row r="1308" ht="23.25" customHeight="1"/>
    <row r="1309" ht="23.25" customHeight="1"/>
    <row r="1310" ht="23.25" customHeight="1"/>
    <row r="1311" ht="23.25" customHeight="1"/>
    <row r="1312" ht="23.25" customHeight="1"/>
    <row r="1313" ht="23.25" customHeight="1"/>
    <row r="1314" ht="23.25" customHeight="1"/>
    <row r="1315" ht="23.25" customHeight="1"/>
    <row r="1316" ht="23.25" customHeight="1"/>
    <row r="1317" ht="23.25" customHeight="1"/>
    <row r="1318" ht="23.25" customHeight="1"/>
    <row r="1319" ht="23.25" customHeight="1"/>
    <row r="1320" ht="23.25" customHeight="1"/>
    <row r="1321" ht="23.25" customHeight="1"/>
    <row r="1322" ht="23.25" customHeight="1"/>
    <row r="1323" ht="36.75" customHeight="1"/>
    <row r="1324" ht="23.25" customHeight="1"/>
    <row r="1325" ht="23.25" customHeight="1"/>
    <row r="1326" ht="23.25" customHeight="1"/>
    <row r="1327" ht="23.25" customHeight="1"/>
    <row r="1328" ht="23.25" customHeight="1"/>
    <row r="1329" ht="23.25" customHeight="1"/>
    <row r="1330" ht="23.25" customHeight="1"/>
    <row r="1331" ht="23.25" customHeight="1"/>
    <row r="1332" ht="23.25" customHeight="1"/>
    <row r="1333" ht="23.25" customHeight="1"/>
    <row r="1334" ht="23.25" customHeight="1"/>
    <row r="1335" ht="23.25" customHeight="1"/>
    <row r="1336" ht="23.25" customHeight="1"/>
    <row r="1337" ht="23.25" customHeight="1"/>
    <row r="1338" ht="23.25" customHeight="1"/>
    <row r="1339" ht="23.25" customHeight="1"/>
    <row r="1340" ht="23.25" customHeight="1"/>
    <row r="1341" ht="23.25" customHeight="1"/>
    <row r="1342" ht="23.25" customHeight="1"/>
    <row r="1343" ht="23.25" customHeight="1"/>
    <row r="1344" ht="23.25" customHeight="1"/>
    <row r="1345" ht="23.25" customHeight="1"/>
    <row r="1346" ht="23.25" customHeight="1"/>
    <row r="1347" ht="23.25" customHeight="1"/>
    <row r="1348" ht="23.25" customHeight="1"/>
    <row r="1349" ht="23.25" customHeight="1"/>
    <row r="1350" ht="23.25" customHeight="1"/>
    <row r="1351" ht="23.25" customHeight="1"/>
    <row r="1352" ht="23.25" customHeight="1"/>
    <row r="1353" ht="23.25" customHeight="1"/>
    <row r="1354" ht="23.25" customHeight="1"/>
    <row r="1355" ht="23.25" customHeight="1"/>
    <row r="1356" ht="23.25" customHeight="1"/>
    <row r="1357" ht="23.25" customHeight="1"/>
    <row r="1358" ht="23.25" customHeight="1"/>
    <row r="1359" ht="23.25" customHeight="1"/>
    <row r="1360" ht="34.5" customHeight="1"/>
    <row r="1361" ht="23.25" customHeight="1"/>
    <row r="1362" ht="23.25" customHeight="1"/>
    <row r="1363" ht="23.25" customHeight="1"/>
    <row r="1364" ht="23.25" customHeight="1"/>
    <row r="1365" ht="23.25" customHeight="1"/>
    <row r="1366" ht="23.25" customHeight="1"/>
    <row r="1367" ht="23.25" customHeight="1"/>
    <row r="1368" ht="23.25" customHeight="1"/>
    <row r="1369" ht="23.25" customHeight="1"/>
    <row r="1370" ht="23.25" customHeight="1"/>
    <row r="1371" ht="23.25" customHeight="1"/>
    <row r="1372" ht="23.25" customHeight="1"/>
    <row r="1373" ht="23.25" customHeight="1"/>
    <row r="1374" ht="23.25" customHeight="1"/>
    <row r="1375" ht="23.25" customHeight="1"/>
    <row r="1376" ht="23.25" customHeight="1"/>
    <row r="1377" ht="23.25" customHeight="1"/>
    <row r="1378" ht="23.25" customHeight="1"/>
    <row r="1379" ht="23.25" customHeight="1"/>
    <row r="1380" ht="23.25" customHeight="1"/>
    <row r="1381" ht="23.25" customHeight="1"/>
    <row r="1382" ht="23.25" customHeight="1"/>
    <row r="1383" ht="23.25" customHeight="1"/>
    <row r="1384" ht="23.25" customHeight="1"/>
    <row r="1385" ht="23.25" customHeight="1"/>
    <row r="1386" ht="23.25" customHeight="1"/>
    <row r="1387" ht="23.25" customHeight="1"/>
    <row r="1388" ht="23.25" customHeight="1"/>
    <row r="1389" ht="23.25" customHeight="1"/>
    <row r="1390" ht="23.25" customHeight="1"/>
    <row r="1391" ht="23.25" customHeight="1"/>
    <row r="1392" ht="23.25" customHeight="1"/>
    <row r="1393" ht="23.25" customHeight="1"/>
    <row r="1394" ht="23.25" customHeight="1"/>
    <row r="1395" ht="23.25" customHeight="1"/>
    <row r="1396" ht="23.25" customHeight="1"/>
    <row r="1397" ht="33.75" customHeight="1"/>
    <row r="1398" ht="23.25" customHeight="1"/>
    <row r="1399" ht="23.25" customHeight="1"/>
    <row r="1400" ht="23.25" customHeight="1"/>
    <row r="1401" ht="23.25" customHeight="1"/>
    <row r="1402" ht="23.25" customHeight="1"/>
    <row r="1403" ht="23.25" customHeight="1"/>
    <row r="1404" ht="23.25" customHeight="1"/>
    <row r="1405" ht="23.25" customHeight="1"/>
    <row r="1406" ht="23.25" customHeight="1"/>
    <row r="1407" ht="23.25" customHeight="1"/>
    <row r="1408" ht="23.25" customHeight="1"/>
    <row r="1409" ht="23.25" customHeight="1"/>
    <row r="1410" ht="23.25" customHeight="1"/>
    <row r="1411" ht="23.25" customHeight="1"/>
    <row r="1412" ht="23.25" customHeight="1"/>
    <row r="1413" ht="23.25" customHeight="1"/>
    <row r="1414" ht="23.25" customHeight="1"/>
    <row r="1415" ht="23.25" customHeight="1"/>
    <row r="1416" ht="23.25" customHeight="1"/>
    <row r="1417" ht="23.25" customHeight="1"/>
    <row r="1418" ht="23.25" customHeight="1"/>
    <row r="1419" ht="23.25" customHeight="1"/>
    <row r="1420" ht="23.25" customHeight="1"/>
    <row r="1421" ht="23.25" customHeight="1"/>
    <row r="1422" ht="23.25" customHeight="1"/>
    <row r="1423" ht="23.25" customHeight="1"/>
    <row r="1424" ht="23.25" customHeight="1"/>
    <row r="1425" ht="23.25" customHeight="1"/>
    <row r="1426" ht="23.25" customHeight="1"/>
    <row r="1427" ht="23.25" customHeight="1"/>
    <row r="1428" ht="23.25" customHeight="1"/>
    <row r="1429" ht="23.25" customHeight="1"/>
    <row r="1430" ht="23.25" customHeight="1"/>
    <row r="1431" ht="23.25" customHeight="1"/>
    <row r="1432" ht="23.25" customHeight="1"/>
    <row r="1433" ht="23.25" customHeight="1"/>
    <row r="1434" ht="35.25" customHeight="1"/>
    <row r="1435" ht="23.25" customHeight="1"/>
    <row r="1436" ht="23.25" customHeight="1"/>
    <row r="1437" ht="23.25" customHeight="1"/>
    <row r="1438" ht="23.25" customHeight="1"/>
    <row r="1439" ht="23.25" customHeight="1"/>
    <row r="1440" ht="23.25" customHeight="1"/>
    <row r="1441" ht="23.25" customHeight="1"/>
    <row r="1442" ht="23.25" customHeight="1"/>
    <row r="1443" ht="23.25" customHeight="1"/>
    <row r="1444" ht="23.25" customHeight="1"/>
    <row r="1445" ht="23.25" customHeight="1"/>
    <row r="1446" ht="23.25" customHeight="1"/>
    <row r="1447" ht="23.25" customHeight="1"/>
    <row r="1448" ht="23.25" customHeight="1"/>
    <row r="1449" ht="23.25" customHeight="1"/>
    <row r="1450" ht="23.25" customHeight="1"/>
    <row r="1451" ht="23.25" customHeight="1"/>
    <row r="1452" ht="23.25" customHeight="1"/>
    <row r="1453" ht="23.25" customHeight="1"/>
    <row r="1454" ht="23.25" customHeight="1"/>
    <row r="1455" ht="23.25" customHeight="1"/>
    <row r="1456" ht="23.25" customHeight="1"/>
    <row r="1457" ht="23.25" customHeight="1"/>
    <row r="1458" ht="23.25" customHeight="1"/>
    <row r="1459" ht="23.25" customHeight="1"/>
    <row r="1460" ht="23.25" customHeight="1"/>
    <row r="1461" ht="23.25" customHeight="1"/>
    <row r="1462" ht="23.25" customHeight="1"/>
    <row r="1463" ht="23.25" customHeight="1"/>
    <row r="1464" ht="23.25" customHeight="1"/>
    <row r="1465" ht="23.25" customHeight="1"/>
    <row r="1466" ht="23.25" customHeight="1"/>
    <row r="1467" ht="23.25" customHeight="1"/>
    <row r="1468" ht="23.25" customHeight="1"/>
    <row r="1469" ht="23.25" customHeight="1"/>
    <row r="1470" ht="23.25" customHeight="1"/>
    <row r="1471" ht="35.25" customHeight="1"/>
    <row r="1472" ht="23.25" customHeight="1"/>
    <row r="1473" ht="23.25" customHeight="1"/>
    <row r="1474" ht="23.25" customHeight="1"/>
    <row r="1475" ht="23.25" customHeight="1"/>
    <row r="1476" ht="23.25" customHeight="1"/>
    <row r="1477" ht="23.25" customHeight="1"/>
    <row r="1478" ht="23.25" customHeight="1"/>
    <row r="1479" ht="23.25" customHeight="1"/>
    <row r="1480" ht="23.25" customHeight="1"/>
    <row r="1481" ht="23.25" customHeight="1"/>
    <row r="1482" ht="23.25" customHeight="1"/>
    <row r="1483" ht="23.25" customHeight="1"/>
    <row r="1484" ht="23.25" customHeight="1"/>
    <row r="1485" ht="23.25" customHeight="1"/>
    <row r="1486" ht="23.25" customHeight="1"/>
    <row r="1487" ht="23.25" customHeight="1"/>
    <row r="1488" ht="23.25" customHeight="1"/>
    <row r="1489" ht="23.25" customHeight="1"/>
    <row r="1490" ht="23.25" customHeight="1"/>
    <row r="1491" ht="23.25" customHeight="1"/>
    <row r="1492" ht="23.25" customHeight="1"/>
    <row r="1493" ht="23.25" customHeight="1"/>
    <row r="1494" ht="23.25" customHeight="1"/>
    <row r="1495" ht="23.25" customHeight="1"/>
    <row r="1496" ht="23.25" customHeight="1"/>
    <row r="1497" ht="23.25" customHeight="1"/>
    <row r="1498" ht="23.25" customHeight="1"/>
    <row r="1499" ht="23.25" customHeight="1"/>
    <row r="1500" ht="23.25" customHeight="1"/>
    <row r="1501" ht="23.25" customHeight="1"/>
    <row r="1502" ht="23.25" customHeight="1"/>
    <row r="1503" ht="23.25" customHeight="1"/>
    <row r="1504" ht="23.25" customHeight="1"/>
    <row r="1505" ht="23.25" customHeight="1"/>
    <row r="1506" ht="23.25" customHeight="1"/>
    <row r="1507" ht="23.25" customHeight="1"/>
    <row r="1508" ht="36" customHeight="1"/>
    <row r="1509" ht="23.25" customHeight="1"/>
    <row r="1510" ht="23.25" customHeight="1"/>
    <row r="1511" ht="23.25" customHeight="1"/>
    <row r="1512" ht="23.25" customHeight="1"/>
    <row r="1513" ht="23.25" customHeight="1"/>
    <row r="1514" ht="33.75" customHeight="1"/>
    <row r="1515" ht="23.25" customHeight="1"/>
    <row r="1516" ht="23.25" customHeight="1"/>
    <row r="1517" ht="23.25" customHeight="1"/>
    <row r="1518" ht="23.25" customHeight="1"/>
    <row r="1519" ht="23.25" customHeight="1"/>
    <row r="1520" ht="23.25" customHeight="1"/>
    <row r="1521" ht="23.25" customHeight="1"/>
    <row r="1522" ht="23.25" customHeight="1"/>
    <row r="1523" ht="23.25" customHeight="1"/>
    <row r="1524" ht="23.25" customHeight="1"/>
    <row r="1525" ht="23.25" customHeight="1"/>
    <row r="1526" ht="23.25" customHeight="1"/>
    <row r="1527" ht="23.25" customHeight="1"/>
    <row r="1528" ht="23.25" customHeight="1"/>
    <row r="1529" ht="23.25" customHeight="1"/>
    <row r="1530" ht="23.25" customHeight="1"/>
    <row r="1531" ht="23.25" customHeight="1"/>
    <row r="1532" ht="23.25" customHeight="1"/>
    <row r="1533" ht="23.25" customHeight="1"/>
    <row r="1534" ht="23.25" customHeight="1"/>
    <row r="1535" ht="23.25" customHeight="1"/>
    <row r="1536" ht="23.25" customHeight="1"/>
    <row r="1537" ht="23.25" customHeight="1"/>
    <row r="1538" ht="23.25" customHeight="1"/>
    <row r="1539" ht="23.25" customHeight="1"/>
    <row r="1540" ht="23.25" customHeight="1"/>
    <row r="1541" ht="23.25" customHeight="1"/>
    <row r="1542" ht="25.5" customHeight="1"/>
    <row r="1543" ht="23.25" customHeight="1"/>
    <row r="1544" ht="34.5" customHeight="1"/>
    <row r="1545" ht="23.25" customHeight="1"/>
    <row r="1546" ht="23.25" customHeight="1"/>
    <row r="1547" ht="23.25" customHeight="1"/>
    <row r="1548" ht="23.25" customHeight="1"/>
    <row r="1549" ht="23.25" customHeight="1"/>
    <row r="1550" ht="23.25" customHeight="1"/>
    <row r="1551" ht="23.25" customHeight="1"/>
    <row r="1552" ht="23.25" customHeight="1"/>
    <row r="1553" ht="23.25" customHeight="1"/>
    <row r="1554" ht="23.25" customHeight="1"/>
    <row r="1555" ht="23.25" customHeight="1"/>
    <row r="1556" ht="23.25" customHeight="1"/>
    <row r="1557" ht="23.25" customHeight="1"/>
    <row r="1558" ht="23.25" customHeight="1"/>
    <row r="1559" ht="23.25" customHeight="1"/>
    <row r="1560" ht="23.25" customHeight="1"/>
    <row r="1561" ht="23.25" customHeight="1"/>
    <row r="1562" ht="23.25" customHeight="1"/>
    <row r="1563" ht="23.25" customHeight="1"/>
    <row r="1564" ht="23.25" customHeight="1"/>
    <row r="1565" ht="23.25" customHeight="1"/>
    <row r="1566" ht="23.25" customHeight="1"/>
    <row r="1567" ht="23.25" customHeight="1"/>
    <row r="1568" ht="23.25" customHeight="1"/>
    <row r="1569" ht="23.25" customHeight="1"/>
    <row r="1570" ht="23.25" customHeight="1"/>
    <row r="1571" ht="23.25" customHeight="1"/>
    <row r="1572" ht="23.25" customHeight="1"/>
    <row r="1573" ht="23.25" customHeight="1"/>
    <row r="1574" ht="23.25" customHeight="1"/>
    <row r="1575" ht="23.25" customHeight="1"/>
    <row r="1576" ht="23.25" customHeight="1"/>
    <row r="1577" ht="23.25" customHeight="1"/>
    <row r="1578" ht="23.25" customHeight="1"/>
    <row r="1579" ht="23.25" customHeight="1"/>
    <row r="1580" ht="23.25" customHeight="1"/>
    <row r="1581" ht="35.25" customHeight="1"/>
    <row r="1582" ht="23.25" customHeight="1"/>
    <row r="1583" ht="23.25" customHeight="1"/>
    <row r="1584" ht="23.25" customHeight="1"/>
    <row r="1585" ht="23.25" customHeight="1"/>
    <row r="1586" ht="23.25" customHeight="1"/>
    <row r="1587" ht="23.25" customHeight="1"/>
    <row r="1588" ht="23.25" customHeight="1"/>
    <row r="1589" ht="23.25" customHeight="1"/>
    <row r="1590" ht="23.25" customHeight="1"/>
    <row r="1591" ht="23.25" customHeight="1"/>
    <row r="1592" ht="23.25" customHeight="1"/>
    <row r="1593" ht="23.25" customHeight="1"/>
    <row r="1594" ht="23.25" customHeight="1"/>
    <row r="1595" ht="23.25" customHeight="1"/>
    <row r="1596" ht="23.25" customHeight="1"/>
    <row r="1597" ht="23.25" customHeight="1"/>
    <row r="1598" ht="23.25" customHeight="1"/>
    <row r="1599" ht="23.25" customHeight="1"/>
    <row r="1600" ht="23.25" customHeight="1"/>
    <row r="1601" ht="23.25" customHeight="1"/>
    <row r="1602" ht="23.25" customHeight="1"/>
    <row r="1603" ht="23.25" customHeight="1"/>
    <row r="1604" ht="23.25" customHeight="1"/>
    <row r="1605" ht="23.25" customHeight="1"/>
    <row r="1606" ht="23.25" customHeight="1"/>
    <row r="1607" ht="23.25" customHeight="1"/>
    <row r="1608" ht="23.25" customHeight="1"/>
    <row r="1609" ht="23.25" customHeight="1"/>
    <row r="1610" ht="23.25" customHeight="1"/>
    <row r="1611" ht="23.25" customHeight="1"/>
    <row r="1612" ht="23.25" customHeight="1"/>
    <row r="1613" ht="23.25" customHeight="1"/>
    <row r="1614" ht="23.25" customHeight="1"/>
    <row r="1615" ht="23.25" customHeight="1"/>
    <row r="1616" ht="23.25" customHeight="1"/>
    <row r="1617" ht="23.25" customHeight="1"/>
    <row r="1618" ht="36" customHeight="1"/>
    <row r="1619" ht="23.25" customHeight="1"/>
    <row r="1620" ht="23.25" customHeight="1"/>
    <row r="1621" ht="23.25" customHeight="1"/>
    <row r="1622" ht="23.25" customHeight="1"/>
    <row r="1623" ht="23.25" customHeight="1"/>
    <row r="1624" ht="23.25" customHeight="1"/>
    <row r="1625" ht="23.25" customHeight="1"/>
    <row r="1626" ht="23.25" customHeight="1"/>
    <row r="1627" ht="23.25" customHeight="1"/>
    <row r="1628" ht="23.25" customHeight="1"/>
    <row r="1629" ht="23.25" customHeight="1"/>
    <row r="1630" ht="23.25" customHeight="1"/>
    <row r="1631" ht="23.25" customHeight="1"/>
    <row r="1632" ht="23.25" customHeight="1"/>
    <row r="1633" ht="23.25" customHeight="1"/>
    <row r="1634" ht="23.25" customHeight="1"/>
    <row r="1635" ht="23.25" customHeight="1"/>
    <row r="1636" ht="23.25" customHeight="1"/>
    <row r="1637" ht="23.25" customHeight="1"/>
    <row r="1638" ht="23.25" customHeight="1"/>
    <row r="1639" ht="23.25" customHeight="1"/>
    <row r="1640" ht="23.25" customHeight="1"/>
    <row r="1641" ht="23.25" customHeight="1"/>
    <row r="1642" ht="23.25" customHeight="1"/>
    <row r="1643" ht="23.25" customHeight="1"/>
    <row r="1644" ht="23.25" customHeight="1"/>
    <row r="1645" ht="23.25" customHeight="1"/>
    <row r="1646" ht="23.25" customHeight="1"/>
    <row r="1647" ht="23.25" customHeight="1"/>
    <row r="1648" ht="23.25" customHeight="1"/>
    <row r="1649" ht="23.25" customHeight="1"/>
    <row r="1650" ht="23.25" customHeight="1"/>
    <row r="1651" ht="23.25" customHeight="1"/>
    <row r="1652" ht="23.25" customHeight="1"/>
    <row r="1653" ht="23.25" customHeight="1"/>
    <row r="1654" ht="23.25" customHeight="1"/>
    <row r="1655" ht="35.25" customHeight="1"/>
    <row r="1656" ht="23.25" customHeight="1"/>
    <row r="1657" ht="23.25" customHeight="1"/>
    <row r="1658" ht="23.25" customHeight="1"/>
    <row r="1659" ht="23.25" customHeight="1"/>
    <row r="1660" ht="23.25" customHeight="1"/>
    <row r="1661" ht="34.5" customHeight="1"/>
    <row r="1662" ht="23.25" customHeight="1"/>
    <row r="1663" ht="23.25" customHeight="1"/>
    <row r="1664" ht="23.25" customHeight="1"/>
    <row r="1665" ht="23.25" customHeight="1"/>
    <row r="1666" ht="23.25" customHeight="1"/>
    <row r="1667" ht="23.25" customHeight="1"/>
    <row r="1668" ht="23.25" customHeight="1"/>
    <row r="1669" ht="23.25" customHeight="1"/>
    <row r="1670" ht="23.25" customHeight="1"/>
    <row r="1671" ht="23.25" customHeight="1"/>
    <row r="1672" ht="23.25" customHeight="1"/>
    <row r="1673" ht="23.25" customHeight="1"/>
    <row r="1674" ht="23.25" customHeight="1"/>
    <row r="1675" ht="23.25" customHeight="1"/>
    <row r="1676" ht="23.25" customHeight="1"/>
    <row r="1677" ht="23.25" customHeight="1"/>
    <row r="1678" ht="23.25" customHeight="1"/>
    <row r="1679" ht="23.25" customHeight="1"/>
    <row r="1680" ht="23.25" customHeight="1"/>
    <row r="1681" ht="23.25" customHeight="1"/>
    <row r="1682" ht="23.25" customHeight="1"/>
    <row r="1683" ht="23.25" customHeight="1"/>
    <row r="1684" ht="23.25" customHeight="1"/>
    <row r="1685" ht="23.25" customHeight="1"/>
    <row r="1686" ht="23.25" customHeight="1"/>
    <row r="1687" ht="23.25" customHeight="1"/>
    <row r="1688" ht="23.25" customHeight="1"/>
    <row r="1689" ht="23.25" customHeight="1"/>
    <row r="1690" ht="23.25" customHeight="1"/>
    <row r="1691" ht="34.5" customHeight="1"/>
    <row r="1692" ht="23.25" customHeight="1"/>
    <row r="1693" ht="23.25" customHeight="1"/>
    <row r="1694" ht="23.25" customHeight="1"/>
    <row r="1695" ht="23.25" customHeight="1"/>
    <row r="1696" ht="23.25" customHeight="1"/>
    <row r="1697" ht="23.25" customHeight="1"/>
    <row r="1698" ht="23.25" customHeight="1"/>
    <row r="1699" ht="23.25" customHeight="1"/>
    <row r="1700" ht="23.25" customHeight="1"/>
    <row r="1701" ht="23.25" customHeight="1"/>
    <row r="1702" ht="23.25" customHeight="1"/>
    <row r="1703" ht="23.25" customHeight="1"/>
    <row r="1704" ht="23.25" customHeight="1"/>
    <row r="1705" ht="23.25" customHeight="1"/>
    <row r="1706" ht="23.25" customHeight="1"/>
    <row r="1707" ht="23.25" customHeight="1"/>
    <row r="1708" ht="23.25" customHeight="1"/>
    <row r="1709" ht="23.25" customHeight="1"/>
    <row r="1710" ht="23.25" customHeight="1"/>
    <row r="1711" ht="23.25" customHeight="1"/>
    <row r="1712" ht="23.25" customHeight="1"/>
    <row r="1713" ht="23.25" customHeight="1"/>
    <row r="1714" ht="23.25" customHeight="1"/>
    <row r="1715" ht="23.25" customHeight="1"/>
    <row r="1716" ht="23.25" customHeight="1"/>
    <row r="1717" ht="23.25" customHeight="1"/>
    <row r="1718" ht="23.25" customHeight="1"/>
    <row r="1719" ht="23.25" customHeight="1"/>
    <row r="1720" ht="23.25" customHeight="1"/>
    <row r="1721" ht="23.25" customHeight="1"/>
    <row r="1722" ht="23.25" customHeight="1"/>
    <row r="1723" ht="23.25" customHeight="1"/>
    <row r="1724" ht="23.25" customHeight="1"/>
    <row r="1725" ht="23.25" customHeight="1"/>
    <row r="1726" ht="23.25" customHeight="1"/>
    <row r="1727" ht="23.25" customHeight="1"/>
    <row r="1728" ht="33" customHeight="1"/>
    <row r="1729" ht="23.25" customHeight="1"/>
    <row r="1730" ht="23.25" customHeight="1"/>
    <row r="1731" ht="23.25" customHeight="1"/>
    <row r="1732" ht="23.25" customHeight="1"/>
    <row r="1733" ht="23.25" customHeight="1"/>
    <row r="1734" ht="23.25" customHeight="1"/>
    <row r="1735" ht="23.25" customHeight="1"/>
    <row r="1736" ht="23.25" customHeight="1"/>
    <row r="1737" ht="23.25" customHeight="1"/>
    <row r="1738" ht="23.25" customHeight="1"/>
    <row r="1739" ht="23.25" customHeight="1"/>
    <row r="1740" ht="23.25" customHeight="1"/>
    <row r="1741" ht="23.25" customHeight="1"/>
    <row r="1742" ht="23.25" customHeight="1"/>
    <row r="1743" ht="23.25" customHeight="1"/>
    <row r="1744" ht="23.25" customHeight="1"/>
    <row r="1745" ht="23.25" customHeight="1"/>
    <row r="1746" ht="23.25" customHeight="1"/>
    <row r="1747" ht="23.25" customHeight="1"/>
    <row r="1748" ht="23.25" customHeight="1"/>
    <row r="1749" ht="23.25" customHeight="1"/>
    <row r="1750" ht="23.25" customHeight="1"/>
    <row r="1751" ht="23.25" customHeight="1"/>
    <row r="1752" ht="23.25" customHeight="1"/>
    <row r="1753" ht="23.25" customHeight="1"/>
    <row r="1754" ht="23.25" customHeight="1"/>
    <row r="1755" ht="23.25" customHeight="1"/>
    <row r="1756" ht="23.25" customHeight="1"/>
    <row r="1757" ht="23.25" customHeight="1"/>
    <row r="1758" ht="23.25" customHeight="1"/>
    <row r="1759" ht="23.25" customHeight="1"/>
    <row r="1760" ht="23.25" customHeight="1"/>
    <row r="1761" ht="23.25" customHeight="1"/>
    <row r="1762" ht="23.25" customHeight="1"/>
    <row r="1763" ht="23.25" customHeight="1"/>
    <row r="1764" ht="23.25" customHeight="1"/>
    <row r="1765" ht="23.25" customHeight="1"/>
    <row r="1766" ht="23.25" customHeight="1"/>
    <row r="1767" ht="23.25" customHeight="1"/>
    <row r="1768" ht="23.25" customHeight="1"/>
    <row r="1769" ht="23.25" customHeight="1"/>
    <row r="1770" ht="23.25" customHeight="1"/>
    <row r="1771" ht="23.25" customHeight="1"/>
    <row r="1772" ht="23.25" customHeight="1"/>
    <row r="1773" ht="23.25" customHeight="1"/>
    <row r="1774" ht="23.25" customHeight="1"/>
    <row r="1775" ht="23.25" customHeight="1"/>
    <row r="1776" ht="23.25" customHeight="1"/>
    <row r="1777" ht="23.25" customHeight="1"/>
    <row r="1778" ht="23.25" customHeight="1"/>
    <row r="1779" ht="23.25" customHeight="1"/>
    <row r="1780" ht="23.25" customHeight="1"/>
    <row r="1781" ht="23.25" customHeight="1"/>
    <row r="1782" ht="23.25" customHeight="1"/>
    <row r="1783" ht="23.25" customHeight="1"/>
    <row r="1784" ht="23.25" customHeight="1"/>
    <row r="1785" ht="23.25" customHeight="1"/>
    <row r="1786" ht="23.25" customHeight="1"/>
    <row r="1787" ht="23.25" customHeight="1"/>
    <row r="1788" ht="23.25" customHeight="1"/>
    <row r="1789" ht="23.25" customHeight="1"/>
    <row r="1790" ht="23.25" customHeight="1"/>
    <row r="1791" ht="23.25" customHeight="1"/>
    <row r="1792" ht="23.25" customHeight="1"/>
    <row r="1793" ht="23.25" customHeight="1"/>
    <row r="1794" ht="23.25" customHeight="1"/>
    <row r="1795" ht="23.25" customHeight="1"/>
    <row r="1796" ht="23.25" customHeight="1"/>
    <row r="1797" ht="23.25" customHeight="1"/>
    <row r="1798" ht="23.25" customHeight="1"/>
    <row r="1799" ht="23.25" customHeight="1"/>
    <row r="1800" ht="23.25" customHeight="1"/>
    <row r="1801" ht="23.25" customHeight="1"/>
    <row r="1802" ht="23.25" customHeight="1"/>
    <row r="1803" ht="23.25" customHeight="1"/>
    <row r="1804" ht="23.25" customHeight="1"/>
    <row r="1805" ht="23.25" customHeight="1"/>
    <row r="1806" ht="23.25" customHeight="1"/>
    <row r="1807" ht="23.25" customHeight="1"/>
    <row r="1808" ht="23.25" customHeight="1"/>
    <row r="1809" ht="23.25" customHeight="1"/>
    <row r="1810" ht="23.25" customHeight="1"/>
    <row r="1811" ht="23.25" customHeight="1"/>
    <row r="1812" ht="23.25" customHeight="1"/>
    <row r="1813" ht="23.25" customHeight="1"/>
    <row r="1814" ht="23.25" customHeight="1"/>
    <row r="1815" ht="23.25" customHeight="1"/>
    <row r="1816" ht="23.25" customHeight="1"/>
    <row r="1817" ht="23.25" customHeight="1"/>
    <row r="1818" ht="23.25" customHeight="1"/>
    <row r="1819" ht="23.25" customHeight="1"/>
    <row r="1820" ht="23.25" customHeight="1"/>
    <row r="1821" ht="23.25" customHeight="1"/>
    <row r="1822" ht="23.25" customHeight="1"/>
    <row r="1823" ht="23.25" customHeight="1"/>
    <row r="1824" ht="23.25" customHeight="1"/>
    <row r="1825" ht="23.25" customHeight="1"/>
    <row r="1826" ht="23.25" customHeight="1"/>
    <row r="1827" ht="23.25" customHeight="1"/>
    <row r="1828" ht="23.25" customHeight="1"/>
    <row r="1829" ht="23.25" customHeight="1"/>
    <row r="1830" ht="23.25" customHeight="1"/>
    <row r="1831" ht="23.25" customHeight="1"/>
    <row r="1832" ht="23.25" customHeight="1"/>
    <row r="1833" ht="23.25" customHeight="1"/>
    <row r="1834" ht="23.25" customHeight="1"/>
    <row r="1835" ht="23.25" customHeight="1"/>
    <row r="1836" ht="23.25" customHeight="1"/>
    <row r="1837" ht="23.25" customHeight="1"/>
    <row r="1838" ht="23.25" customHeight="1"/>
    <row r="1839" ht="23.25" customHeight="1"/>
    <row r="1840" ht="23.25" customHeight="1"/>
    <row r="1841" ht="23.25" customHeight="1"/>
    <row r="1842" ht="23.25" customHeight="1"/>
    <row r="1843" ht="23.25" customHeight="1"/>
    <row r="1844" ht="23.25" customHeight="1"/>
    <row r="1845" ht="23.25" customHeight="1"/>
    <row r="1846" ht="23.25" customHeight="1"/>
    <row r="1847" ht="23.25" customHeight="1"/>
    <row r="1848" ht="23.25" customHeight="1"/>
    <row r="1849" ht="23.25" customHeight="1"/>
    <row r="1850" ht="23.25" customHeight="1"/>
    <row r="1851" ht="23.25" customHeight="1"/>
    <row r="1852" ht="23.25" customHeight="1"/>
    <row r="1853" ht="23.25" customHeight="1"/>
    <row r="1854" ht="23.25" customHeight="1"/>
    <row r="1855" ht="23.25" customHeight="1"/>
    <row r="1856" ht="23.25" customHeight="1"/>
    <row r="1857" ht="23.25" customHeight="1"/>
    <row r="1858" ht="23.25" customHeight="1"/>
    <row r="1859" ht="23.25" customHeight="1"/>
    <row r="1860" ht="23.25" customHeight="1"/>
    <row r="1861" ht="23.25" customHeight="1"/>
    <row r="1862" ht="23.25" customHeight="1"/>
    <row r="1863" ht="23.25" customHeight="1"/>
    <row r="1864" ht="23.25" customHeight="1"/>
    <row r="1865" ht="23.25" customHeight="1"/>
    <row r="1866" ht="23.25" customHeight="1"/>
    <row r="1867" ht="23.25" customHeight="1"/>
    <row r="1868" ht="23.25" customHeight="1"/>
    <row r="1869" ht="23.25" customHeight="1"/>
    <row r="1870" ht="23.25" customHeight="1"/>
    <row r="1871" ht="23.25" customHeight="1"/>
    <row r="1872" ht="23.25" customHeight="1"/>
    <row r="1873" ht="23.25" customHeight="1"/>
    <row r="1874" ht="23.25" customHeight="1"/>
    <row r="1875" ht="23.25" customHeight="1"/>
    <row r="1876" ht="23.25" customHeight="1"/>
    <row r="1877" ht="23.25" customHeight="1"/>
    <row r="1878" ht="23.25" customHeight="1"/>
    <row r="1879" ht="23.25" customHeight="1"/>
    <row r="1880" ht="23.25" customHeight="1"/>
    <row r="1881" ht="23.25" customHeight="1"/>
    <row r="1882" ht="23.25" customHeight="1"/>
    <row r="1883" ht="23.25" customHeight="1"/>
    <row r="1884" ht="23.25" customHeight="1"/>
    <row r="1885" ht="23.25" customHeight="1"/>
    <row r="1886" ht="23.25" customHeight="1"/>
    <row r="1887" ht="23.25" customHeight="1"/>
    <row r="1888" ht="23.25" customHeight="1"/>
    <row r="1889" ht="23.25" customHeight="1"/>
    <row r="1890" ht="23.25" customHeight="1"/>
    <row r="1891" ht="23.25" customHeight="1"/>
    <row r="1892" ht="23.25" customHeight="1"/>
    <row r="1893" ht="23.25" customHeight="1"/>
    <row r="1894" ht="23.25" customHeight="1"/>
    <row r="1895" ht="23.25" customHeight="1"/>
    <row r="1896" ht="23.25" customHeight="1"/>
    <row r="1897" ht="23.25" customHeight="1"/>
    <row r="1898" ht="23.25" customHeight="1"/>
    <row r="1899" ht="23.25" customHeight="1"/>
    <row r="1900" ht="23.25" customHeight="1"/>
    <row r="1901" ht="23.25" customHeight="1"/>
    <row r="1902" ht="23.25" customHeight="1"/>
    <row r="1903" ht="23.25" customHeight="1"/>
    <row r="1904" ht="23.25" customHeight="1"/>
    <row r="1905" ht="23.25" customHeight="1"/>
    <row r="1906" ht="23.25" customHeight="1"/>
    <row r="1907" ht="23.25" customHeight="1"/>
    <row r="1908" ht="23.25" customHeight="1"/>
    <row r="1909" ht="23.25" customHeight="1"/>
    <row r="1910" ht="23.25" customHeight="1"/>
    <row r="1911" ht="23.25" customHeight="1"/>
    <row r="1912" ht="23.25" customHeight="1"/>
    <row r="1913" ht="23.25" customHeight="1"/>
    <row r="1914" ht="23.25" customHeight="1"/>
    <row r="1915" ht="23.25" customHeight="1"/>
    <row r="1916" ht="23.25" customHeight="1"/>
    <row r="1917" ht="23.25" customHeight="1"/>
    <row r="1918" ht="23.25" customHeight="1"/>
    <row r="1919" ht="23.25" customHeight="1"/>
    <row r="1920" ht="23.25" customHeight="1"/>
    <row r="1921" ht="23.25" customHeight="1"/>
    <row r="1922" ht="23.25" customHeight="1"/>
    <row r="1923" ht="23.25" customHeight="1"/>
    <row r="1924" ht="23.25" customHeight="1"/>
    <row r="1925" ht="23.25" customHeight="1"/>
    <row r="1926" ht="23.25" customHeight="1"/>
    <row r="1927" ht="23.25" customHeight="1"/>
    <row r="1928" ht="23.25" customHeight="1"/>
    <row r="1929" ht="23.25" customHeight="1"/>
    <row r="1930" ht="23.25" customHeight="1"/>
    <row r="1931" ht="23.25" customHeight="1"/>
    <row r="1932" ht="23.25" customHeight="1"/>
    <row r="1933" ht="23.25" customHeight="1"/>
    <row r="1934" ht="23.25" customHeight="1"/>
    <row r="1935" ht="23.25" customHeight="1"/>
    <row r="1936" ht="23.25" customHeight="1"/>
    <row r="1937" ht="23.25" customHeight="1"/>
    <row r="1938" ht="23.25" customHeight="1"/>
    <row r="1939" ht="23.25" customHeight="1"/>
    <row r="1940" ht="23.25" customHeight="1"/>
    <row r="1941" ht="23.25" customHeight="1"/>
    <row r="1942" ht="23.25" customHeight="1"/>
    <row r="1943" ht="23.25" customHeight="1"/>
    <row r="1944" ht="23.25" customHeight="1"/>
    <row r="1945" ht="23.25" customHeight="1"/>
    <row r="1946" ht="23.25" customHeight="1"/>
    <row r="1947" ht="23.25" customHeight="1"/>
    <row r="1948" ht="23.25" customHeight="1"/>
    <row r="1949" ht="23.25" customHeight="1"/>
    <row r="1950" ht="23.25" customHeight="1"/>
    <row r="1951" ht="23.25" customHeight="1"/>
    <row r="1952" ht="23.25" customHeight="1"/>
    <row r="1953" ht="23.25" customHeight="1"/>
    <row r="1954" ht="23.25" customHeight="1"/>
    <row r="1955" ht="23.25" customHeight="1"/>
    <row r="1956" ht="23.25" customHeight="1"/>
    <row r="1957" ht="23.25" customHeight="1"/>
    <row r="1958" ht="23.25" customHeight="1"/>
    <row r="1959" ht="23.25" customHeight="1"/>
    <row r="1960" ht="23.25" customHeight="1"/>
    <row r="1961" ht="23.25" customHeight="1"/>
    <row r="1962" ht="23.25" customHeight="1"/>
    <row r="1963" ht="23.25" customHeight="1"/>
    <row r="1964" ht="23.25" customHeight="1"/>
    <row r="1965" ht="23.25" customHeight="1"/>
    <row r="1966" ht="23.25" customHeight="1"/>
    <row r="1967" ht="23.25" customHeight="1"/>
    <row r="1968" ht="23.25" customHeight="1"/>
    <row r="1969" ht="23.25" customHeight="1"/>
    <row r="1970" ht="23.25" customHeight="1"/>
    <row r="1971" ht="23.25" customHeight="1"/>
    <row r="1972" ht="23.25" customHeight="1"/>
    <row r="1973" ht="23.25" customHeight="1"/>
    <row r="1974" ht="23.25" customHeight="1"/>
    <row r="1975" ht="23.25" customHeight="1"/>
    <row r="1976" ht="23.25" customHeight="1"/>
    <row r="1977" ht="23.25" customHeight="1"/>
    <row r="1978" ht="23.25" customHeight="1"/>
    <row r="1979" ht="23.25" customHeight="1"/>
    <row r="1980" ht="23.25" customHeight="1"/>
    <row r="1981" ht="23.25" customHeight="1"/>
    <row r="1982" ht="23.25" customHeight="1"/>
    <row r="1983" ht="23.25" customHeight="1"/>
    <row r="1984" ht="23.25" customHeight="1"/>
    <row r="1985" ht="23.25" customHeight="1"/>
    <row r="1986" ht="23.25" customHeight="1"/>
    <row r="1987" ht="23.25" customHeight="1"/>
    <row r="1988" ht="23.25" customHeight="1"/>
    <row r="1989" ht="23.25" customHeight="1"/>
    <row r="1990" ht="23.25" customHeight="1"/>
    <row r="1991" ht="23.25" customHeight="1"/>
    <row r="1992" ht="23.25" customHeight="1"/>
    <row r="1993" ht="23.25" customHeight="1"/>
    <row r="1994" ht="23.25" customHeight="1"/>
    <row r="1995" ht="23.25" customHeight="1"/>
    <row r="1996" ht="23.25" customHeight="1"/>
    <row r="1997" ht="23.25" customHeight="1"/>
    <row r="1998" ht="23.25" customHeight="1"/>
    <row r="1999" ht="23.25" customHeight="1"/>
    <row r="2000" ht="23.25" customHeight="1"/>
    <row r="2001" ht="23.25" customHeight="1"/>
    <row r="2002" ht="23.25" customHeight="1"/>
    <row r="2003" ht="23.25" customHeight="1"/>
    <row r="2004" ht="23.25" customHeight="1"/>
    <row r="2005" ht="23.25" customHeight="1"/>
    <row r="2006" ht="23.25" customHeight="1"/>
    <row r="2007" ht="23.25" customHeight="1"/>
    <row r="2008" ht="23.25" customHeight="1"/>
    <row r="2009" ht="23.25" customHeight="1"/>
    <row r="2010" ht="23.25" customHeight="1"/>
    <row r="2011" ht="23.25" customHeight="1"/>
    <row r="2012" ht="23.25" customHeight="1"/>
    <row r="2013" ht="23.25" customHeight="1"/>
    <row r="2014" ht="23.25" customHeight="1"/>
    <row r="2015" ht="23.25" customHeight="1"/>
    <row r="2016" ht="23.25" customHeight="1"/>
    <row r="2017" ht="23.25" customHeight="1"/>
    <row r="2018" ht="23.25" customHeight="1"/>
    <row r="2019" ht="23.25" customHeight="1"/>
    <row r="2020" ht="23.25" customHeight="1"/>
    <row r="2021" ht="23.25" customHeight="1"/>
    <row r="2022" ht="23.25" customHeight="1"/>
    <row r="2023" ht="23.25" customHeight="1"/>
    <row r="2024" ht="23.25" customHeight="1"/>
    <row r="2025" ht="23.25" customHeight="1"/>
    <row r="2026" ht="23.25" customHeight="1"/>
    <row r="2027" ht="23.25" customHeight="1"/>
    <row r="2028" ht="23.25" customHeight="1"/>
    <row r="2029" ht="23.25" customHeight="1"/>
    <row r="2030" ht="23.25" customHeight="1"/>
    <row r="2031" ht="23.25" customHeight="1"/>
    <row r="2032" ht="23.25" customHeight="1"/>
    <row r="2033" ht="23.25" customHeight="1"/>
    <row r="2034" ht="23.25" customHeight="1"/>
    <row r="2035" ht="23.25" customHeight="1"/>
    <row r="2036" ht="23.25" customHeight="1"/>
    <row r="2037" ht="23.25" customHeight="1"/>
    <row r="2038" ht="23.25" customHeight="1"/>
    <row r="2039" ht="23.25" customHeight="1"/>
    <row r="2040" ht="23.25" customHeight="1"/>
    <row r="2041" ht="23.25" customHeight="1"/>
    <row r="2042" ht="23.25" customHeight="1"/>
    <row r="2043" ht="23.25" customHeight="1"/>
    <row r="2044" ht="23.25" customHeight="1"/>
    <row r="2045" ht="23.25" customHeight="1"/>
    <row r="2046" ht="23.25" customHeight="1"/>
    <row r="2047" ht="23.25" customHeight="1"/>
    <row r="2048" ht="23.25" customHeight="1"/>
    <row r="2049" ht="23.25" customHeight="1"/>
    <row r="2050" ht="23.25" customHeight="1"/>
    <row r="2051" ht="23.25" customHeight="1"/>
    <row r="2052" ht="23.25" customHeight="1"/>
    <row r="2053" ht="23.25" customHeight="1"/>
    <row r="2054" ht="23.25" customHeight="1"/>
    <row r="2055" ht="23.25" customHeight="1"/>
    <row r="2056" ht="23.25" customHeight="1"/>
    <row r="2057" ht="23.25" customHeight="1"/>
    <row r="2058" ht="23.25" customHeight="1"/>
    <row r="2059" ht="23.25" customHeight="1"/>
    <row r="2060" ht="23.25" customHeight="1"/>
    <row r="2061" ht="23.25" customHeight="1"/>
    <row r="2062" ht="23.25" customHeight="1"/>
    <row r="2063" ht="23.25" customHeight="1"/>
    <row r="2064" ht="23.25" customHeight="1"/>
    <row r="2065" ht="23.25" customHeight="1"/>
    <row r="2066" ht="23.25" customHeight="1"/>
    <row r="2067" ht="23.25" customHeight="1"/>
    <row r="2068" ht="23.25" customHeight="1"/>
    <row r="2069" ht="23.25" customHeight="1"/>
    <row r="2070" ht="23.25" customHeight="1"/>
    <row r="2071" ht="23.25" customHeight="1"/>
    <row r="2072" ht="23.25" customHeight="1"/>
    <row r="2073" ht="23.25" customHeight="1"/>
    <row r="2074" ht="23.25" customHeight="1"/>
    <row r="2075" ht="23.25" customHeight="1"/>
    <row r="2076" ht="23.25" customHeight="1"/>
    <row r="2077" ht="23.25" customHeight="1"/>
    <row r="2078" ht="23.25" customHeight="1"/>
    <row r="2079" ht="23.25" customHeight="1"/>
    <row r="2080" ht="23.25" customHeight="1"/>
    <row r="2081" ht="23.25" customHeight="1"/>
    <row r="2082" ht="23.25" customHeight="1"/>
    <row r="2083" ht="23.25" customHeight="1"/>
    <row r="2084" ht="23.25" customHeight="1"/>
    <row r="2085" ht="23.25" customHeight="1"/>
    <row r="2086" ht="23.25" customHeight="1"/>
    <row r="2087" ht="23.25" customHeight="1"/>
    <row r="2088" ht="23.25" customHeight="1"/>
    <row r="2089" ht="23.25" customHeight="1"/>
    <row r="2090" ht="23.25" customHeight="1"/>
    <row r="2091" ht="23.25" customHeight="1"/>
    <row r="2092" ht="23.25" customHeight="1"/>
    <row r="2093" ht="23.25" customHeight="1"/>
    <row r="2094" ht="23.25" customHeight="1"/>
    <row r="2095" ht="23.25" customHeight="1"/>
    <row r="2096" ht="23.25" customHeight="1"/>
    <row r="2097" ht="23.25" customHeight="1"/>
    <row r="2098" ht="23.25" customHeight="1"/>
    <row r="2099" ht="23.25" customHeight="1"/>
    <row r="2100" ht="23.25" customHeight="1"/>
    <row r="2101" ht="23.25" customHeight="1"/>
    <row r="2102" ht="23.25" customHeight="1"/>
    <row r="2103" ht="23.25" customHeight="1"/>
    <row r="2104" ht="23.25" customHeight="1"/>
    <row r="2105" ht="23.25" customHeight="1"/>
    <row r="2106" ht="23.25" customHeight="1"/>
    <row r="2107" ht="23.25" customHeight="1"/>
    <row r="2108" ht="23.25" customHeight="1"/>
    <row r="2109" ht="23.25" customHeight="1"/>
    <row r="2110" ht="23.25" customHeight="1"/>
    <row r="2111" ht="23.25" customHeight="1"/>
    <row r="2112" ht="23.25" customHeight="1"/>
    <row r="2113" ht="23.25" customHeight="1"/>
    <row r="2114" ht="23.25" customHeight="1"/>
    <row r="2115" ht="23.25" customHeight="1"/>
    <row r="2116" ht="23.25" customHeight="1"/>
    <row r="2117" ht="23.25" customHeight="1"/>
    <row r="2118" ht="23.25" customHeight="1"/>
    <row r="2119" ht="23.25" customHeight="1"/>
    <row r="2120" ht="23.25" customHeight="1"/>
    <row r="2121" ht="23.25" customHeight="1"/>
    <row r="2122" ht="23.25" customHeight="1"/>
    <row r="2123" ht="23.25" customHeight="1"/>
    <row r="2124" ht="23.25" customHeight="1"/>
    <row r="2125" ht="23.25" customHeight="1"/>
    <row r="2126" ht="23.25" customHeight="1"/>
    <row r="2127" ht="23.25" customHeight="1"/>
    <row r="2128" ht="23.25" customHeight="1"/>
    <row r="2129" ht="23.25" customHeight="1"/>
    <row r="2130" ht="23.25" customHeight="1"/>
    <row r="2131" ht="23.25" customHeight="1"/>
    <row r="2132" ht="23.25" customHeight="1"/>
    <row r="2133" ht="23.25" customHeight="1"/>
    <row r="2134" ht="23.25" customHeight="1"/>
    <row r="2135" ht="23.25" customHeight="1"/>
    <row r="2136" ht="23.25" customHeight="1"/>
    <row r="2137" ht="23.25" customHeight="1"/>
    <row r="2138" ht="23.25" customHeight="1"/>
    <row r="2139" ht="23.25" customHeight="1"/>
    <row r="2140" ht="23.25" customHeight="1"/>
    <row r="2141" ht="23.25" customHeight="1"/>
    <row r="2142" ht="23.25" customHeight="1"/>
    <row r="2143" ht="23.25" customHeight="1"/>
    <row r="2144" ht="23.25" customHeight="1"/>
    <row r="2145" ht="23.25" customHeight="1"/>
    <row r="2146" ht="23.25" customHeight="1"/>
    <row r="2147" ht="23.25" customHeight="1"/>
    <row r="2148" ht="23.25" customHeight="1"/>
    <row r="2149" ht="23.25" customHeight="1"/>
    <row r="2150" ht="23.25" customHeight="1"/>
    <row r="2151" ht="23.25" customHeight="1"/>
    <row r="2152" ht="23.25" customHeight="1"/>
    <row r="2153" ht="23.25" customHeight="1"/>
    <row r="2154" ht="23.25" customHeight="1"/>
    <row r="2155" ht="23.25" customHeight="1"/>
    <row r="2156" ht="23.25" customHeight="1"/>
    <row r="2157" ht="23.25" customHeight="1"/>
    <row r="2158" ht="23.25" customHeight="1"/>
    <row r="2159" ht="23.25" customHeight="1"/>
    <row r="2160" ht="23.25" customHeight="1"/>
    <row r="2161" ht="23.25" customHeight="1"/>
    <row r="2162" ht="23.25" customHeight="1"/>
    <row r="2163" ht="23.25" customHeight="1"/>
    <row r="2164" ht="23.25" customHeight="1"/>
    <row r="2165" ht="23.25" customHeight="1"/>
    <row r="2166" ht="23.25" customHeight="1"/>
    <row r="2167" ht="23.25" customHeight="1"/>
    <row r="2168" ht="23.25" customHeight="1"/>
    <row r="2169" ht="23.25" customHeight="1"/>
    <row r="2170" ht="23.25" customHeight="1"/>
    <row r="2171" ht="23.25" customHeight="1"/>
    <row r="2172" ht="23.25" customHeight="1"/>
    <row r="2173" ht="23.25" customHeight="1"/>
    <row r="2174" ht="23.25" customHeight="1"/>
    <row r="2175" ht="23.25" customHeight="1"/>
    <row r="2176" ht="23.25" customHeight="1"/>
    <row r="2177" ht="23.25" customHeight="1"/>
    <row r="2178" ht="23.25" customHeight="1"/>
    <row r="2179" ht="23.25" customHeight="1"/>
    <row r="2180" ht="23.25" customHeight="1"/>
    <row r="2181" ht="23.25" customHeight="1"/>
    <row r="2182" ht="23.25" customHeight="1"/>
    <row r="2183" ht="23.25" customHeight="1"/>
    <row r="2184" ht="23.25" customHeight="1"/>
    <row r="2185" ht="23.25" customHeight="1"/>
    <row r="2186" ht="23.25" customHeight="1"/>
    <row r="2187" ht="23.25" customHeight="1"/>
    <row r="2188" ht="23.25" customHeight="1"/>
    <row r="2189" ht="23.25" customHeight="1"/>
    <row r="2190" ht="23.25" customHeight="1"/>
    <row r="2191" ht="23.25" customHeight="1"/>
    <row r="2192" ht="23.25" customHeight="1"/>
    <row r="2193" ht="23.25" customHeight="1"/>
    <row r="2194" ht="23.25" customHeight="1"/>
    <row r="2195" ht="23.25" customHeight="1"/>
    <row r="2196" ht="23.25" customHeight="1"/>
    <row r="2197" ht="23.25" customHeight="1"/>
    <row r="2198" ht="23.25" customHeight="1"/>
    <row r="2199" ht="23.25" customHeight="1"/>
    <row r="2200" ht="23.25" customHeight="1"/>
    <row r="2201" ht="23.25" customHeight="1"/>
    <row r="2202" ht="23.25" customHeight="1"/>
    <row r="2203" ht="23.25" customHeight="1"/>
    <row r="2204" ht="23.25" customHeight="1"/>
    <row r="2205" ht="23.25" customHeight="1"/>
    <row r="2206" ht="23.25" customHeight="1"/>
    <row r="2207" ht="23.25" customHeight="1"/>
    <row r="2208" ht="23.25" customHeight="1"/>
    <row r="2209" ht="23.25" customHeight="1"/>
    <row r="2210" ht="23.25" customHeight="1"/>
    <row r="2211" ht="23.25" customHeight="1"/>
    <row r="2212" ht="23.25" customHeight="1"/>
    <row r="2213" ht="23.25" customHeight="1"/>
    <row r="2214" ht="23.25" customHeight="1"/>
    <row r="2215" ht="23.25" customHeight="1"/>
    <row r="2216" ht="23.25" customHeight="1"/>
    <row r="2217" ht="23.25" customHeight="1"/>
    <row r="2218" ht="23.25" customHeight="1"/>
    <row r="2219" ht="23.25" customHeight="1"/>
    <row r="2220" ht="23.25" customHeight="1"/>
    <row r="2221" ht="23.25" customHeight="1"/>
    <row r="2222" ht="23.25" customHeight="1"/>
    <row r="2223" ht="23.25" customHeight="1"/>
    <row r="2224" ht="23.25" customHeight="1"/>
    <row r="2225" ht="23.25" customHeight="1"/>
    <row r="2226" ht="23.25" customHeight="1"/>
    <row r="2227" ht="23.25" customHeight="1"/>
    <row r="2228" ht="23.25" customHeight="1"/>
    <row r="2229" ht="23.25" customHeight="1"/>
    <row r="2230" ht="23.25" customHeight="1"/>
    <row r="2231" ht="23.25" customHeight="1"/>
    <row r="2232" ht="23.25" customHeight="1"/>
  </sheetData>
  <sheetProtection/>
  <mergeCells count="629">
    <mergeCell ref="T243:U243"/>
    <mergeCell ref="C403:E403"/>
    <mergeCell ref="C483:E483"/>
    <mergeCell ref="F483:J483"/>
    <mergeCell ref="C523:E523"/>
    <mergeCell ref="F523:J523"/>
    <mergeCell ref="C323:E323"/>
    <mergeCell ref="F323:J323"/>
    <mergeCell ref="C363:E363"/>
    <mergeCell ref="F363:J363"/>
    <mergeCell ref="T1:U1"/>
    <mergeCell ref="P3:Q3"/>
    <mergeCell ref="T3:U3"/>
    <mergeCell ref="F85:G85"/>
    <mergeCell ref="H85:I85"/>
    <mergeCell ref="J85:K85"/>
    <mergeCell ref="C3:I3"/>
    <mergeCell ref="C43:I43"/>
    <mergeCell ref="L81:N81"/>
    <mergeCell ref="L5:M5"/>
    <mergeCell ref="H81:J81"/>
    <mergeCell ref="C83:I83"/>
    <mergeCell ref="F403:J403"/>
    <mergeCell ref="L45:M45"/>
    <mergeCell ref="P205:Q205"/>
    <mergeCell ref="D205:E205"/>
    <mergeCell ref="A241:E241"/>
    <mergeCell ref="H241:J241"/>
    <mergeCell ref="L241:N241"/>
    <mergeCell ref="F5:G5"/>
    <mergeCell ref="A40:B40"/>
    <mergeCell ref="C40:F40"/>
    <mergeCell ref="A41:E41"/>
    <mergeCell ref="A205:A206"/>
    <mergeCell ref="B205:C205"/>
    <mergeCell ref="A120:B120"/>
    <mergeCell ref="C120:F120"/>
    <mergeCell ref="A81:E81"/>
    <mergeCell ref="A80:B80"/>
    <mergeCell ref="N45:O45"/>
    <mergeCell ref="N85:O85"/>
    <mergeCell ref="N5:O5"/>
    <mergeCell ref="J5:K5"/>
    <mergeCell ref="T81:U81"/>
    <mergeCell ref="R5:S5"/>
    <mergeCell ref="T5:U5"/>
    <mergeCell ref="H41:J41"/>
    <mergeCell ref="T45:U45"/>
    <mergeCell ref="P45:Q45"/>
    <mergeCell ref="A1:E1"/>
    <mergeCell ref="N3:O3"/>
    <mergeCell ref="H1:J1"/>
    <mergeCell ref="L1:N1"/>
    <mergeCell ref="A3:B3"/>
    <mergeCell ref="P5:Q5"/>
    <mergeCell ref="H5:I5"/>
    <mergeCell ref="A5:A6"/>
    <mergeCell ref="B5:C5"/>
    <mergeCell ref="D5:E5"/>
    <mergeCell ref="R45:S45"/>
    <mergeCell ref="F443:J443"/>
    <mergeCell ref="A45:A46"/>
    <mergeCell ref="J45:K45"/>
    <mergeCell ref="H45:I45"/>
    <mergeCell ref="D45:E45"/>
    <mergeCell ref="L205:M205"/>
    <mergeCell ref="N205:O205"/>
    <mergeCell ref="R205:S205"/>
    <mergeCell ref="R85:S85"/>
    <mergeCell ref="T41:U41"/>
    <mergeCell ref="A43:B43"/>
    <mergeCell ref="N43:O43"/>
    <mergeCell ref="P43:Q43"/>
    <mergeCell ref="T43:U43"/>
    <mergeCell ref="L41:N41"/>
    <mergeCell ref="T83:U83"/>
    <mergeCell ref="L85:M85"/>
    <mergeCell ref="T85:U85"/>
    <mergeCell ref="A83:B83"/>
    <mergeCell ref="N83:O83"/>
    <mergeCell ref="A85:A86"/>
    <mergeCell ref="B85:C85"/>
    <mergeCell ref="D85:E85"/>
    <mergeCell ref="P83:Q83"/>
    <mergeCell ref="P85:Q85"/>
    <mergeCell ref="T201:U201"/>
    <mergeCell ref="A203:B203"/>
    <mergeCell ref="N203:O203"/>
    <mergeCell ref="P203:Q203"/>
    <mergeCell ref="T203:U203"/>
    <mergeCell ref="A201:E201"/>
    <mergeCell ref="H201:J201"/>
    <mergeCell ref="L201:N201"/>
    <mergeCell ref="T241:U241"/>
    <mergeCell ref="T205:U205"/>
    <mergeCell ref="A240:B240"/>
    <mergeCell ref="C240:F240"/>
    <mergeCell ref="F205:G205"/>
    <mergeCell ref="H205:I205"/>
    <mergeCell ref="J205:K205"/>
    <mergeCell ref="A243:B243"/>
    <mergeCell ref="L245:M245"/>
    <mergeCell ref="N245:O245"/>
    <mergeCell ref="P245:Q245"/>
    <mergeCell ref="P243:Q243"/>
    <mergeCell ref="C243:E243"/>
    <mergeCell ref="F243:J243"/>
    <mergeCell ref="R245:S245"/>
    <mergeCell ref="T245:U245"/>
    <mergeCell ref="A280:B280"/>
    <mergeCell ref="C280:F280"/>
    <mergeCell ref="A245:A246"/>
    <mergeCell ref="B245:C245"/>
    <mergeCell ref="D245:E245"/>
    <mergeCell ref="F245:G245"/>
    <mergeCell ref="H245:I245"/>
    <mergeCell ref="J245:K245"/>
    <mergeCell ref="L281:N281"/>
    <mergeCell ref="L285:M285"/>
    <mergeCell ref="N285:O285"/>
    <mergeCell ref="T281:U281"/>
    <mergeCell ref="A283:B283"/>
    <mergeCell ref="C283:E283"/>
    <mergeCell ref="F283:J283"/>
    <mergeCell ref="N283:O283"/>
    <mergeCell ref="P283:Q283"/>
    <mergeCell ref="T283:U283"/>
    <mergeCell ref="D285:E285"/>
    <mergeCell ref="F285:G285"/>
    <mergeCell ref="H285:I285"/>
    <mergeCell ref="J285:K285"/>
    <mergeCell ref="A281:E281"/>
    <mergeCell ref="H281:J281"/>
    <mergeCell ref="P323:Q323"/>
    <mergeCell ref="T323:U323"/>
    <mergeCell ref="A325:A326"/>
    <mergeCell ref="P285:Q285"/>
    <mergeCell ref="R285:S285"/>
    <mergeCell ref="T285:U285"/>
    <mergeCell ref="A320:B320"/>
    <mergeCell ref="C320:F320"/>
    <mergeCell ref="A285:A286"/>
    <mergeCell ref="B285:C285"/>
    <mergeCell ref="H325:I325"/>
    <mergeCell ref="J325:K325"/>
    <mergeCell ref="T361:U361"/>
    <mergeCell ref="A321:E321"/>
    <mergeCell ref="H321:J321"/>
    <mergeCell ref="L321:N321"/>
    <mergeCell ref="L325:M325"/>
    <mergeCell ref="N325:O325"/>
    <mergeCell ref="T321:U321"/>
    <mergeCell ref="A323:B323"/>
    <mergeCell ref="P363:Q363"/>
    <mergeCell ref="T363:U363"/>
    <mergeCell ref="P325:Q325"/>
    <mergeCell ref="R325:S325"/>
    <mergeCell ref="T325:U325"/>
    <mergeCell ref="A360:B360"/>
    <mergeCell ref="C360:F360"/>
    <mergeCell ref="B325:C325"/>
    <mergeCell ref="D325:E325"/>
    <mergeCell ref="F325:G325"/>
    <mergeCell ref="J365:K365"/>
    <mergeCell ref="A361:E361"/>
    <mergeCell ref="H361:J361"/>
    <mergeCell ref="L361:N361"/>
    <mergeCell ref="L365:M365"/>
    <mergeCell ref="N365:O365"/>
    <mergeCell ref="A363:B363"/>
    <mergeCell ref="N363:O363"/>
    <mergeCell ref="P365:Q365"/>
    <mergeCell ref="R365:S365"/>
    <mergeCell ref="T365:U365"/>
    <mergeCell ref="A400:B400"/>
    <mergeCell ref="C400:F400"/>
    <mergeCell ref="A365:A366"/>
    <mergeCell ref="B365:C365"/>
    <mergeCell ref="D365:E365"/>
    <mergeCell ref="F365:G365"/>
    <mergeCell ref="H365:I365"/>
    <mergeCell ref="A401:E401"/>
    <mergeCell ref="H401:J401"/>
    <mergeCell ref="L401:N401"/>
    <mergeCell ref="L405:M405"/>
    <mergeCell ref="N405:O405"/>
    <mergeCell ref="T401:U401"/>
    <mergeCell ref="A403:B403"/>
    <mergeCell ref="N403:O403"/>
    <mergeCell ref="P403:Q403"/>
    <mergeCell ref="T403:U403"/>
    <mergeCell ref="A405:A406"/>
    <mergeCell ref="B405:C405"/>
    <mergeCell ref="D405:E405"/>
    <mergeCell ref="F405:G405"/>
    <mergeCell ref="H405:I405"/>
    <mergeCell ref="J405:K405"/>
    <mergeCell ref="T441:U441"/>
    <mergeCell ref="A443:B443"/>
    <mergeCell ref="N443:O443"/>
    <mergeCell ref="P443:Q443"/>
    <mergeCell ref="T443:U443"/>
    <mergeCell ref="P405:Q405"/>
    <mergeCell ref="R405:S405"/>
    <mergeCell ref="T405:U405"/>
    <mergeCell ref="A440:B440"/>
    <mergeCell ref="C440:F440"/>
    <mergeCell ref="J445:K445"/>
    <mergeCell ref="A441:E441"/>
    <mergeCell ref="H441:J441"/>
    <mergeCell ref="L441:N441"/>
    <mergeCell ref="L445:M445"/>
    <mergeCell ref="N445:O445"/>
    <mergeCell ref="C443:E443"/>
    <mergeCell ref="P445:Q445"/>
    <mergeCell ref="R445:S445"/>
    <mergeCell ref="T445:U445"/>
    <mergeCell ref="A480:B480"/>
    <mergeCell ref="C480:F480"/>
    <mergeCell ref="A445:A446"/>
    <mergeCell ref="B445:C445"/>
    <mergeCell ref="D445:E445"/>
    <mergeCell ref="F445:G445"/>
    <mergeCell ref="H445:I445"/>
    <mergeCell ref="L561:N561"/>
    <mergeCell ref="L565:M565"/>
    <mergeCell ref="N565:O565"/>
    <mergeCell ref="T561:U561"/>
    <mergeCell ref="A563:B563"/>
    <mergeCell ref="C563:E563"/>
    <mergeCell ref="N563:O563"/>
    <mergeCell ref="P563:Q563"/>
    <mergeCell ref="T563:U563"/>
    <mergeCell ref="P565:Q565"/>
    <mergeCell ref="B605:C605"/>
    <mergeCell ref="D605:E605"/>
    <mergeCell ref="N605:O605"/>
    <mergeCell ref="R565:S565"/>
    <mergeCell ref="T565:U565"/>
    <mergeCell ref="A600:B600"/>
    <mergeCell ref="C600:F600"/>
    <mergeCell ref="A565:A566"/>
    <mergeCell ref="B565:C565"/>
    <mergeCell ref="F565:G565"/>
    <mergeCell ref="C80:F80"/>
    <mergeCell ref="B45:C45"/>
    <mergeCell ref="F45:G45"/>
    <mergeCell ref="A561:E561"/>
    <mergeCell ref="A481:E481"/>
    <mergeCell ref="A523:B523"/>
    <mergeCell ref="F525:G525"/>
    <mergeCell ref="A483:B483"/>
    <mergeCell ref="C200:F200"/>
    <mergeCell ref="A165:A166"/>
    <mergeCell ref="F563:J563"/>
    <mergeCell ref="F603:J603"/>
    <mergeCell ref="L605:M605"/>
    <mergeCell ref="H601:J601"/>
    <mergeCell ref="L601:N601"/>
    <mergeCell ref="J605:K605"/>
    <mergeCell ref="N603:O603"/>
    <mergeCell ref="H565:I565"/>
    <mergeCell ref="J565:K565"/>
    <mergeCell ref="A761:E761"/>
    <mergeCell ref="H761:J761"/>
    <mergeCell ref="A720:B720"/>
    <mergeCell ref="C720:F720"/>
    <mergeCell ref="A685:A686"/>
    <mergeCell ref="H561:J561"/>
    <mergeCell ref="A601:E601"/>
    <mergeCell ref="A603:B603"/>
    <mergeCell ref="C603:E603"/>
    <mergeCell ref="D565:E565"/>
    <mergeCell ref="A643:B643"/>
    <mergeCell ref="C643:E643"/>
    <mergeCell ref="N643:O643"/>
    <mergeCell ref="P643:Q643"/>
    <mergeCell ref="T643:U643"/>
    <mergeCell ref="A605:A606"/>
    <mergeCell ref="F605:G605"/>
    <mergeCell ref="H605:I605"/>
    <mergeCell ref="A640:B640"/>
    <mergeCell ref="C640:F640"/>
    <mergeCell ref="A641:E641"/>
    <mergeCell ref="H641:J641"/>
    <mergeCell ref="L641:N641"/>
    <mergeCell ref="T683:U683"/>
    <mergeCell ref="A681:E681"/>
    <mergeCell ref="H681:J681"/>
    <mergeCell ref="A683:B683"/>
    <mergeCell ref="L681:N681"/>
    <mergeCell ref="T681:U681"/>
    <mergeCell ref="N683:O683"/>
    <mergeCell ref="B685:C685"/>
    <mergeCell ref="D685:E685"/>
    <mergeCell ref="F685:G685"/>
    <mergeCell ref="H685:I685"/>
    <mergeCell ref="R685:S685"/>
    <mergeCell ref="P683:Q683"/>
    <mergeCell ref="N685:O685"/>
    <mergeCell ref="L685:M685"/>
    <mergeCell ref="F683:J683"/>
    <mergeCell ref="A645:A646"/>
    <mergeCell ref="B645:C645"/>
    <mergeCell ref="D645:E645"/>
    <mergeCell ref="H645:I645"/>
    <mergeCell ref="J645:K645"/>
    <mergeCell ref="C683:E683"/>
    <mergeCell ref="A680:B680"/>
    <mergeCell ref="C680:F680"/>
    <mergeCell ref="T685:U685"/>
    <mergeCell ref="P685:Q685"/>
    <mergeCell ref="T641:U641"/>
    <mergeCell ref="P605:Q605"/>
    <mergeCell ref="R605:S605"/>
    <mergeCell ref="J685:K685"/>
    <mergeCell ref="T605:U605"/>
    <mergeCell ref="T521:U521"/>
    <mergeCell ref="T525:U525"/>
    <mergeCell ref="L645:M645"/>
    <mergeCell ref="L165:M165"/>
    <mergeCell ref="N165:O165"/>
    <mergeCell ref="P165:Q165"/>
    <mergeCell ref="R165:S165"/>
    <mergeCell ref="T601:U601"/>
    <mergeCell ref="P603:Q603"/>
    <mergeCell ref="T603:U603"/>
    <mergeCell ref="A163:B163"/>
    <mergeCell ref="N163:O163"/>
    <mergeCell ref="N645:O645"/>
    <mergeCell ref="P645:Q645"/>
    <mergeCell ref="R645:S645"/>
    <mergeCell ref="T645:U645"/>
    <mergeCell ref="F643:J643"/>
    <mergeCell ref="H165:I165"/>
    <mergeCell ref="J165:K165"/>
    <mergeCell ref="L521:N521"/>
    <mergeCell ref="B165:C165"/>
    <mergeCell ref="D165:E165"/>
    <mergeCell ref="F165:G165"/>
    <mergeCell ref="A161:E161"/>
    <mergeCell ref="T165:U165"/>
    <mergeCell ref="P163:Q163"/>
    <mergeCell ref="T163:U163"/>
    <mergeCell ref="H161:J161"/>
    <mergeCell ref="L161:N161"/>
    <mergeCell ref="T161:U161"/>
    <mergeCell ref="L121:N121"/>
    <mergeCell ref="T121:U121"/>
    <mergeCell ref="A123:B123"/>
    <mergeCell ref="N123:O123"/>
    <mergeCell ref="P123:Q123"/>
    <mergeCell ref="T123:U123"/>
    <mergeCell ref="F125:G125"/>
    <mergeCell ref="H125:I125"/>
    <mergeCell ref="J125:K125"/>
    <mergeCell ref="A121:E121"/>
    <mergeCell ref="H121:J121"/>
    <mergeCell ref="C123:I123"/>
    <mergeCell ref="T125:U125"/>
    <mergeCell ref="H481:J481"/>
    <mergeCell ref="L125:M125"/>
    <mergeCell ref="N125:O125"/>
    <mergeCell ref="P125:Q125"/>
    <mergeCell ref="R125:S125"/>
    <mergeCell ref="T481:U481"/>
    <mergeCell ref="C163:I163"/>
    <mergeCell ref="C203:I203"/>
    <mergeCell ref="D125:E125"/>
    <mergeCell ref="A160:B160"/>
    <mergeCell ref="C160:F160"/>
    <mergeCell ref="A125:A126"/>
    <mergeCell ref="B125:C125"/>
    <mergeCell ref="A200:B200"/>
    <mergeCell ref="P523:Q523"/>
    <mergeCell ref="H485:I485"/>
    <mergeCell ref="J485:K485"/>
    <mergeCell ref="L481:N481"/>
    <mergeCell ref="N483:O483"/>
    <mergeCell ref="A521:E521"/>
    <mergeCell ref="H521:J521"/>
    <mergeCell ref="A560:B560"/>
    <mergeCell ref="C560:F560"/>
    <mergeCell ref="A525:A526"/>
    <mergeCell ref="B525:C525"/>
    <mergeCell ref="D525:E525"/>
    <mergeCell ref="H525:I525"/>
    <mergeCell ref="J525:K525"/>
    <mergeCell ref="P483:Q483"/>
    <mergeCell ref="T483:U483"/>
    <mergeCell ref="N523:O523"/>
    <mergeCell ref="A520:B520"/>
    <mergeCell ref="C520:F520"/>
    <mergeCell ref="A485:A486"/>
    <mergeCell ref="B485:C485"/>
    <mergeCell ref="D485:E485"/>
    <mergeCell ref="F485:G485"/>
    <mergeCell ref="T523:U523"/>
    <mergeCell ref="T763:U763"/>
    <mergeCell ref="L485:M485"/>
    <mergeCell ref="N485:O485"/>
    <mergeCell ref="P485:Q485"/>
    <mergeCell ref="R485:S485"/>
    <mergeCell ref="T485:U485"/>
    <mergeCell ref="L525:M525"/>
    <mergeCell ref="N525:O525"/>
    <mergeCell ref="P525:Q525"/>
    <mergeCell ref="R525:S525"/>
    <mergeCell ref="F765:G765"/>
    <mergeCell ref="H765:I765"/>
    <mergeCell ref="J765:K765"/>
    <mergeCell ref="L761:N761"/>
    <mergeCell ref="T761:U761"/>
    <mergeCell ref="A763:B763"/>
    <mergeCell ref="C763:E763"/>
    <mergeCell ref="F763:J763"/>
    <mergeCell ref="N763:O763"/>
    <mergeCell ref="P763:Q763"/>
    <mergeCell ref="L765:M765"/>
    <mergeCell ref="N765:O765"/>
    <mergeCell ref="P765:Q765"/>
    <mergeCell ref="R765:S765"/>
    <mergeCell ref="T765:U765"/>
    <mergeCell ref="A800:B800"/>
    <mergeCell ref="C800:F800"/>
    <mergeCell ref="A765:A766"/>
    <mergeCell ref="B765:C765"/>
    <mergeCell ref="D765:E765"/>
    <mergeCell ref="T721:U721"/>
    <mergeCell ref="A723:B723"/>
    <mergeCell ref="C723:E723"/>
    <mergeCell ref="F723:J723"/>
    <mergeCell ref="N723:O723"/>
    <mergeCell ref="P723:Q723"/>
    <mergeCell ref="T723:U723"/>
    <mergeCell ref="J725:K725"/>
    <mergeCell ref="A721:E721"/>
    <mergeCell ref="H721:J721"/>
    <mergeCell ref="L721:N721"/>
    <mergeCell ref="L725:M725"/>
    <mergeCell ref="N725:O725"/>
    <mergeCell ref="P725:Q725"/>
    <mergeCell ref="R725:S725"/>
    <mergeCell ref="T725:U725"/>
    <mergeCell ref="A760:B760"/>
    <mergeCell ref="C760:F760"/>
    <mergeCell ref="A725:A726"/>
    <mergeCell ref="B725:C725"/>
    <mergeCell ref="D725:E725"/>
    <mergeCell ref="F725:G725"/>
    <mergeCell ref="H725:I725"/>
    <mergeCell ref="T801:U801"/>
    <mergeCell ref="A803:B803"/>
    <mergeCell ref="C803:I803"/>
    <mergeCell ref="J803:M803"/>
    <mergeCell ref="N803:O803"/>
    <mergeCell ref="P803:Q803"/>
    <mergeCell ref="T803:U803"/>
    <mergeCell ref="J805:K805"/>
    <mergeCell ref="A801:E801"/>
    <mergeCell ref="H801:J801"/>
    <mergeCell ref="L801:N801"/>
    <mergeCell ref="L805:M805"/>
    <mergeCell ref="N805:O805"/>
    <mergeCell ref="P805:Q805"/>
    <mergeCell ref="R805:S805"/>
    <mergeCell ref="T805:U805"/>
    <mergeCell ref="A840:B840"/>
    <mergeCell ref="C840:F840"/>
    <mergeCell ref="A805:A806"/>
    <mergeCell ref="B805:C805"/>
    <mergeCell ref="D805:E805"/>
    <mergeCell ref="F805:G805"/>
    <mergeCell ref="H805:I805"/>
    <mergeCell ref="T841:U841"/>
    <mergeCell ref="A843:B843"/>
    <mergeCell ref="N843:O843"/>
    <mergeCell ref="P843:Q843"/>
    <mergeCell ref="T843:U843"/>
    <mergeCell ref="C843:I843"/>
    <mergeCell ref="J843:M843"/>
    <mergeCell ref="J845:K845"/>
    <mergeCell ref="A841:E841"/>
    <mergeCell ref="H841:J841"/>
    <mergeCell ref="L841:N841"/>
    <mergeCell ref="L845:M845"/>
    <mergeCell ref="N845:O845"/>
    <mergeCell ref="P845:Q845"/>
    <mergeCell ref="R845:S845"/>
    <mergeCell ref="T845:U845"/>
    <mergeCell ref="A880:B880"/>
    <mergeCell ref="C880:F880"/>
    <mergeCell ref="A845:A846"/>
    <mergeCell ref="B845:C845"/>
    <mergeCell ref="D845:E845"/>
    <mergeCell ref="F845:G845"/>
    <mergeCell ref="H845:I845"/>
    <mergeCell ref="T1001:U1001"/>
    <mergeCell ref="A1003:B1003"/>
    <mergeCell ref="C1003:I1003"/>
    <mergeCell ref="N1003:O1003"/>
    <mergeCell ref="P1003:Q1003"/>
    <mergeCell ref="T1003:U1003"/>
    <mergeCell ref="F1005:G1005"/>
    <mergeCell ref="H1005:I1005"/>
    <mergeCell ref="J1005:K1005"/>
    <mergeCell ref="A1001:E1001"/>
    <mergeCell ref="H1001:J1001"/>
    <mergeCell ref="L1001:N1001"/>
    <mergeCell ref="L1005:M1005"/>
    <mergeCell ref="N1005:O1005"/>
    <mergeCell ref="P1005:Q1005"/>
    <mergeCell ref="R1005:S1005"/>
    <mergeCell ref="T1005:U1005"/>
    <mergeCell ref="A1040:B1040"/>
    <mergeCell ref="C1040:F1040"/>
    <mergeCell ref="A1005:A1006"/>
    <mergeCell ref="B1005:C1005"/>
    <mergeCell ref="D1005:E1005"/>
    <mergeCell ref="T1041:U1041"/>
    <mergeCell ref="A1043:B1043"/>
    <mergeCell ref="C1043:I1043"/>
    <mergeCell ref="N1043:O1043"/>
    <mergeCell ref="P1043:Q1043"/>
    <mergeCell ref="T1043:U1043"/>
    <mergeCell ref="F1045:G1045"/>
    <mergeCell ref="H1045:I1045"/>
    <mergeCell ref="J1045:K1045"/>
    <mergeCell ref="A1041:E1041"/>
    <mergeCell ref="H1041:J1041"/>
    <mergeCell ref="L1041:N1041"/>
    <mergeCell ref="L1045:M1045"/>
    <mergeCell ref="N1045:O1045"/>
    <mergeCell ref="P1045:Q1045"/>
    <mergeCell ref="R1045:S1045"/>
    <mergeCell ref="T1045:U1045"/>
    <mergeCell ref="A1080:B1080"/>
    <mergeCell ref="C1080:F1080"/>
    <mergeCell ref="A1045:A1046"/>
    <mergeCell ref="B1045:C1045"/>
    <mergeCell ref="D1045:E1045"/>
    <mergeCell ref="T1081:U1081"/>
    <mergeCell ref="A1083:B1083"/>
    <mergeCell ref="C1083:I1083"/>
    <mergeCell ref="N1083:O1083"/>
    <mergeCell ref="P1083:Q1083"/>
    <mergeCell ref="T1083:U1083"/>
    <mergeCell ref="F1085:G1085"/>
    <mergeCell ref="H1085:I1085"/>
    <mergeCell ref="J1085:K1085"/>
    <mergeCell ref="A1081:E1081"/>
    <mergeCell ref="H1081:J1081"/>
    <mergeCell ref="L1081:N1081"/>
    <mergeCell ref="L1085:M1085"/>
    <mergeCell ref="N1085:O1085"/>
    <mergeCell ref="P1085:Q1085"/>
    <mergeCell ref="R1085:S1085"/>
    <mergeCell ref="T1085:U1085"/>
    <mergeCell ref="A1120:B1120"/>
    <mergeCell ref="C1120:F1120"/>
    <mergeCell ref="A1085:A1086"/>
    <mergeCell ref="B1085:C1085"/>
    <mergeCell ref="D1085:E1085"/>
    <mergeCell ref="T881:U881"/>
    <mergeCell ref="A883:B883"/>
    <mergeCell ref="C883:I883"/>
    <mergeCell ref="N883:O883"/>
    <mergeCell ref="P883:Q883"/>
    <mergeCell ref="T883:U883"/>
    <mergeCell ref="F885:G885"/>
    <mergeCell ref="H885:I885"/>
    <mergeCell ref="J885:K885"/>
    <mergeCell ref="A881:E881"/>
    <mergeCell ref="H881:J881"/>
    <mergeCell ref="L881:N881"/>
    <mergeCell ref="L885:M885"/>
    <mergeCell ref="N885:O885"/>
    <mergeCell ref="P885:Q885"/>
    <mergeCell ref="R885:S885"/>
    <mergeCell ref="T885:U885"/>
    <mergeCell ref="A920:B920"/>
    <mergeCell ref="C920:F920"/>
    <mergeCell ref="A885:A886"/>
    <mergeCell ref="B885:C885"/>
    <mergeCell ref="D885:E885"/>
    <mergeCell ref="T921:U921"/>
    <mergeCell ref="A923:B923"/>
    <mergeCell ref="C923:I923"/>
    <mergeCell ref="N923:O923"/>
    <mergeCell ref="P923:Q923"/>
    <mergeCell ref="T923:U923"/>
    <mergeCell ref="F925:G925"/>
    <mergeCell ref="H925:I925"/>
    <mergeCell ref="J925:K925"/>
    <mergeCell ref="A921:E921"/>
    <mergeCell ref="H921:J921"/>
    <mergeCell ref="L921:N921"/>
    <mergeCell ref="L925:M925"/>
    <mergeCell ref="N925:O925"/>
    <mergeCell ref="P925:Q925"/>
    <mergeCell ref="R925:S925"/>
    <mergeCell ref="T925:U925"/>
    <mergeCell ref="A960:B960"/>
    <mergeCell ref="C960:F960"/>
    <mergeCell ref="A925:A926"/>
    <mergeCell ref="B925:C925"/>
    <mergeCell ref="D925:E925"/>
    <mergeCell ref="T961:U961"/>
    <mergeCell ref="A963:B963"/>
    <mergeCell ref="C963:I963"/>
    <mergeCell ref="N963:O963"/>
    <mergeCell ref="P963:Q963"/>
    <mergeCell ref="T963:U963"/>
    <mergeCell ref="F965:G965"/>
    <mergeCell ref="H965:I965"/>
    <mergeCell ref="J965:K965"/>
    <mergeCell ref="A961:E961"/>
    <mergeCell ref="H961:J961"/>
    <mergeCell ref="L961:N961"/>
    <mergeCell ref="L965:M965"/>
    <mergeCell ref="N965:O965"/>
    <mergeCell ref="P965:Q965"/>
    <mergeCell ref="R965:S965"/>
    <mergeCell ref="T965:U965"/>
    <mergeCell ref="A1000:B1000"/>
    <mergeCell ref="C1000:F1000"/>
    <mergeCell ref="A965:A966"/>
    <mergeCell ref="B965:C965"/>
    <mergeCell ref="D965:E965"/>
  </mergeCells>
  <printOptions/>
  <pageMargins left="0.23622047244094488" right="0.23622047244094488" top="0.99" bottom="0.53" header="0.31496062992125984" footer="0.31496062992125984"/>
  <pageSetup fitToHeight="0" fitToWidth="1" horizontalDpi="600" verticalDpi="600" orientation="portrait" paperSize="9" scale="76" r:id="rId1"/>
  <rowBreaks count="25" manualBreakCount="25">
    <brk id="40" max="20" man="1"/>
    <brk id="80" max="20" man="1"/>
    <brk id="120" max="20" man="1"/>
    <brk id="160" max="20" man="1"/>
    <brk id="200" max="20" man="1"/>
    <brk id="240" max="20" man="1"/>
    <brk id="280" max="20" man="1"/>
    <brk id="320" max="20" man="1"/>
    <brk id="360" max="20" man="1"/>
    <brk id="400" max="20" man="1"/>
    <brk id="440" max="20" man="1"/>
    <brk id="480" max="20" man="1"/>
    <brk id="520" max="20" man="1"/>
    <brk id="560" max="20" man="1"/>
    <brk id="600" max="20" man="1"/>
    <brk id="640" max="20" man="1"/>
    <brk id="680" max="20" man="1"/>
    <brk id="720" max="20" man="1"/>
    <brk id="760" max="20" man="1"/>
    <brk id="800" max="20" man="1"/>
    <brk id="840" max="20" man="1"/>
    <brk id="880" max="20" man="1"/>
    <brk id="1000" max="20" man="1"/>
    <brk id="1040" max="20" man="1"/>
    <brk id="108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ceo</cp:lastModifiedBy>
  <cp:lastPrinted>2023-01-26T00:38:51Z</cp:lastPrinted>
  <dcterms:created xsi:type="dcterms:W3CDTF">2005-09-06T05:31:46Z</dcterms:created>
  <dcterms:modified xsi:type="dcterms:W3CDTF">2024-03-27T01:32:39Z</dcterms:modified>
  <cp:category/>
  <cp:version/>
  <cp:contentType/>
  <cp:contentStatus/>
</cp:coreProperties>
</file>